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/>
  </bookViews>
  <sheets>
    <sheet name="обед 1-4 Владикавказ" sheetId="1" r:id="rId1"/>
    <sheet name="Лист2" sheetId="2" r:id="rId2"/>
    <sheet name="Лист3" sheetId="3" r:id="rId3"/>
  </sheets>
  <calcPr calcId="162913" iterateDelta="1E-4"/>
</workbook>
</file>

<file path=xl/calcChain.xml><?xml version="1.0" encoding="utf-8"?>
<calcChain xmlns="http://schemas.openxmlformats.org/spreadsheetml/2006/main">
  <c r="F172" i="1" l="1"/>
  <c r="J167" i="1"/>
  <c r="I167" i="1"/>
  <c r="H167" i="1"/>
  <c r="G167" i="1"/>
  <c r="E167" i="1"/>
  <c r="J159" i="1"/>
  <c r="I159" i="1"/>
  <c r="H159" i="1"/>
  <c r="G159" i="1"/>
  <c r="E159" i="1"/>
  <c r="J151" i="1"/>
  <c r="I151" i="1"/>
  <c r="H151" i="1"/>
  <c r="G151" i="1"/>
  <c r="E151" i="1"/>
  <c r="I144" i="1"/>
  <c r="H144" i="1"/>
  <c r="G144" i="1"/>
  <c r="E144" i="1"/>
  <c r="J140" i="1"/>
  <c r="J144" i="1" s="1"/>
  <c r="I136" i="1"/>
  <c r="H136" i="1"/>
  <c r="G136" i="1"/>
  <c r="J133" i="1"/>
  <c r="J132" i="1"/>
  <c r="J129" i="1"/>
  <c r="J136" i="1" s="1"/>
  <c r="I128" i="1"/>
  <c r="H128" i="1"/>
  <c r="G128" i="1"/>
  <c r="E128" i="1"/>
  <c r="J123" i="1"/>
  <c r="J128" i="1" s="1"/>
  <c r="J120" i="1"/>
  <c r="I120" i="1"/>
  <c r="H120" i="1"/>
  <c r="G120" i="1"/>
  <c r="H112" i="1"/>
  <c r="E112" i="1"/>
  <c r="I107" i="1"/>
  <c r="J107" i="1" s="1"/>
  <c r="J112" i="1" s="1"/>
  <c r="G107" i="1"/>
  <c r="G112" i="1" s="1"/>
  <c r="J104" i="1"/>
  <c r="I104" i="1"/>
  <c r="H104" i="1"/>
  <c r="G104" i="1"/>
  <c r="E104" i="1"/>
  <c r="J97" i="1"/>
  <c r="I97" i="1"/>
  <c r="H97" i="1"/>
  <c r="G97" i="1"/>
  <c r="G90" i="1"/>
  <c r="E90" i="1"/>
  <c r="J89" i="1"/>
  <c r="J88" i="1"/>
  <c r="J87" i="1"/>
  <c r="J90" i="1" s="1"/>
  <c r="I87" i="1"/>
  <c r="I90" i="1" s="1"/>
  <c r="H87" i="1"/>
  <c r="H90" i="1" s="1"/>
  <c r="I82" i="1"/>
  <c r="J82" i="1" s="1"/>
  <c r="H82" i="1"/>
  <c r="G82" i="1"/>
  <c r="E82" i="1"/>
  <c r="J81" i="1"/>
  <c r="J80" i="1"/>
  <c r="J79" i="1"/>
  <c r="I74" i="1"/>
  <c r="H74" i="1"/>
  <c r="G74" i="1"/>
  <c r="J69" i="1"/>
  <c r="J74" i="1" s="1"/>
  <c r="J65" i="1"/>
  <c r="I65" i="1"/>
  <c r="H65" i="1"/>
  <c r="G65" i="1"/>
  <c r="E65" i="1"/>
  <c r="J57" i="1"/>
  <c r="I57" i="1"/>
  <c r="H57" i="1"/>
  <c r="G57" i="1"/>
  <c r="E57" i="1"/>
  <c r="J49" i="1"/>
  <c r="I49" i="1"/>
  <c r="H49" i="1"/>
  <c r="G49" i="1"/>
  <c r="E49" i="1"/>
  <c r="I41" i="1"/>
  <c r="H41" i="1"/>
  <c r="G41" i="1"/>
  <c r="J34" i="1"/>
  <c r="J41" i="1" s="1"/>
  <c r="J33" i="1"/>
  <c r="I33" i="1"/>
  <c r="H33" i="1"/>
  <c r="G33" i="1"/>
  <c r="E33" i="1"/>
  <c r="I26" i="1"/>
  <c r="H26" i="1"/>
  <c r="G26" i="1"/>
  <c r="G171" i="1" s="1"/>
  <c r="G172" i="1" s="1"/>
  <c r="G173" i="1" s="1"/>
  <c r="E26" i="1"/>
  <c r="J22" i="1"/>
  <c r="J26" i="1" s="1"/>
  <c r="I19" i="1"/>
  <c r="H19" i="1"/>
  <c r="H171" i="1" s="1"/>
  <c r="H172" i="1" s="1"/>
  <c r="H173" i="1" s="1"/>
  <c r="G19" i="1"/>
  <c r="E19" i="1"/>
  <c r="E171" i="1" s="1"/>
  <c r="E172" i="1" s="1"/>
  <c r="J15" i="1"/>
  <c r="J14" i="1"/>
  <c r="J19" i="1" s="1"/>
  <c r="J171" i="1" s="1"/>
  <c r="J172" i="1" s="1"/>
  <c r="J173" i="1" s="1"/>
  <c r="I112" i="1" l="1"/>
  <c r="I171" i="1" s="1"/>
  <c r="I172" i="1" s="1"/>
  <c r="I173" i="1" s="1"/>
</calcChain>
</file>

<file path=xl/sharedStrings.xml><?xml version="1.0" encoding="utf-8"?>
<sst xmlns="http://schemas.openxmlformats.org/spreadsheetml/2006/main" count="282" uniqueCount="132">
  <si>
    <t>СОГЛАСОВАНО:</t>
  </si>
  <si>
    <t>20-ти дневное меню бесплатного горячего питания для  обучающихся в общеобразовательных организациях в период с 12:00 до 16:00</t>
  </si>
  <si>
    <t>Сезон осенне-зимний</t>
  </si>
  <si>
    <t>День</t>
  </si>
  <si>
    <t>Прием пищи, наименование блюда</t>
  </si>
  <si>
    <t>Масса порции (г)</t>
  </si>
  <si>
    <t>Цена, руб</t>
  </si>
  <si>
    <t>Пищевые вещества (г)</t>
  </si>
  <si>
    <t>ЭЦ (ккал)</t>
  </si>
  <si>
    <t>Б</t>
  </si>
  <si>
    <t>Ж</t>
  </si>
  <si>
    <t>У</t>
  </si>
  <si>
    <t>День 1</t>
  </si>
  <si>
    <t>62К</t>
  </si>
  <si>
    <t>Салат из моркови</t>
  </si>
  <si>
    <t>82/М</t>
  </si>
  <si>
    <t>293/М</t>
  </si>
  <si>
    <t>Куры запеченные</t>
  </si>
  <si>
    <t>202/М</t>
  </si>
  <si>
    <t>342/М</t>
  </si>
  <si>
    <t>Компот из свежих яблок</t>
  </si>
  <si>
    <t>Хлеб пшеничный</t>
  </si>
  <si>
    <t>Хлеб ржано-пшеничный</t>
  </si>
  <si>
    <t>Итого за Обед</t>
  </si>
  <si>
    <t>День 2</t>
  </si>
  <si>
    <t>45/М</t>
  </si>
  <si>
    <t>Салат из белокочанной капусты</t>
  </si>
  <si>
    <t>101/М</t>
  </si>
  <si>
    <t>Суп картофельный с рисом со сметаной</t>
  </si>
  <si>
    <t>Каша гречневая по-купечески</t>
  </si>
  <si>
    <t>349/М</t>
  </si>
  <si>
    <t>Компот из сухофруктов</t>
  </si>
  <si>
    <t>День 3</t>
  </si>
  <si>
    <t>21М</t>
  </si>
  <si>
    <t>Салат из свежих помидоров и огурцов</t>
  </si>
  <si>
    <t>102М</t>
  </si>
  <si>
    <t>Суп картофельный с бобовыми (фасолью)</t>
  </si>
  <si>
    <t>291/М</t>
  </si>
  <si>
    <t>Плов с курицей</t>
  </si>
  <si>
    <t>Компот из вишни</t>
  </si>
  <si>
    <t>День 4</t>
  </si>
  <si>
    <t>75М</t>
  </si>
  <si>
    <t>Икра свекольная</t>
  </si>
  <si>
    <t>279/М</t>
  </si>
  <si>
    <t xml:space="preserve">Котлеты  куриные с сыром                      </t>
  </si>
  <si>
    <t>171/М</t>
  </si>
  <si>
    <t>Булгур отварной с маслом сливочным</t>
  </si>
  <si>
    <t>День 5</t>
  </si>
  <si>
    <t>99/К</t>
  </si>
  <si>
    <t>Салат «Светофор»</t>
  </si>
  <si>
    <t>102/М</t>
  </si>
  <si>
    <t>Суп картофельный с бобовыми (горохом)</t>
  </si>
  <si>
    <t>232/М</t>
  </si>
  <si>
    <t>День 6</t>
  </si>
  <si>
    <t>49/М</t>
  </si>
  <si>
    <t>274/К</t>
  </si>
  <si>
    <t>Соус «Болоньезе»</t>
  </si>
  <si>
    <t>Макароны отварные</t>
  </si>
  <si>
    <t>День 7</t>
  </si>
  <si>
    <t>50/М</t>
  </si>
  <si>
    <t>Салат из свеклы с сыром из твердых сортов</t>
  </si>
  <si>
    <t>88/М</t>
  </si>
  <si>
    <t>Сосиски  отварные</t>
  </si>
  <si>
    <t>День 8</t>
  </si>
  <si>
    <t>23/М</t>
  </si>
  <si>
    <t>Салат из белокочанной капусты с кукурузой</t>
  </si>
  <si>
    <t>Голубцы из говядины с соусом красным</t>
  </si>
  <si>
    <t>100/30</t>
  </si>
  <si>
    <t>Булгур с овощами</t>
  </si>
  <si>
    <t>День 9</t>
  </si>
  <si>
    <t>67/М</t>
  </si>
  <si>
    <t>Винегрет овощной</t>
  </si>
  <si>
    <t>268/М</t>
  </si>
  <si>
    <t>Шницель из говядины и мяса птицы</t>
  </si>
  <si>
    <t>Овощи тушеные</t>
  </si>
  <si>
    <t>День 10</t>
  </si>
  <si>
    <t xml:space="preserve">Подгарнировка из свежих огурцов </t>
  </si>
  <si>
    <t xml:space="preserve">Суп картофельный с курицей </t>
  </si>
  <si>
    <t>Фишбол</t>
  </si>
  <si>
    <t>377/М</t>
  </si>
  <si>
    <t>Чай с сахаром и лимоном</t>
  </si>
  <si>
    <t>День 11</t>
  </si>
  <si>
    <t>Салат «Осенний»</t>
  </si>
  <si>
    <t>103/М</t>
  </si>
  <si>
    <t>Суп картофельный с макаронными изделиями</t>
  </si>
  <si>
    <t>Каша гречневая по-купечески с курицей</t>
  </si>
  <si>
    <t>День 12</t>
  </si>
  <si>
    <t>Булгур с говядиной и овощами</t>
  </si>
  <si>
    <t>День 13</t>
  </si>
  <si>
    <t>Салат витаминный /2 вариант/</t>
  </si>
  <si>
    <t xml:space="preserve">Тефтели из курицы и тыквы </t>
  </si>
  <si>
    <t>Картофель, тушеный с луком  и морковью</t>
  </si>
  <si>
    <t>День 14</t>
  </si>
  <si>
    <t xml:space="preserve">Каша гречневая рассыпчатая </t>
  </si>
  <si>
    <t>День 15</t>
  </si>
  <si>
    <t>Салат картофельный с морковью и зеленым горошком</t>
  </si>
  <si>
    <t>128/М</t>
  </si>
  <si>
    <t>День 16</t>
  </si>
  <si>
    <t>Компот из яблок и вишни</t>
  </si>
  <si>
    <t>День 17</t>
  </si>
  <si>
    <t xml:space="preserve">Биточки из говядины </t>
  </si>
  <si>
    <t>День 18</t>
  </si>
  <si>
    <t>392/М</t>
  </si>
  <si>
    <t>День 19</t>
  </si>
  <si>
    <t>20/М</t>
  </si>
  <si>
    <t>Салат из свежих огурцов</t>
  </si>
  <si>
    <t>Наггетсы из курицы</t>
  </si>
  <si>
    <t>День 20</t>
  </si>
  <si>
    <t>Рыба запеченная (минтай)</t>
  </si>
  <si>
    <t>415/К</t>
  </si>
  <si>
    <t xml:space="preserve">Рис припущенный с овощами                  </t>
  </si>
  <si>
    <t>Среднее значение</t>
  </si>
  <si>
    <t>Выполнение СанПиН, % от суточной нормы</t>
  </si>
  <si>
    <t>100 % Норма СанПиН</t>
  </si>
  <si>
    <t>Возрастная группа 7-11 лет</t>
  </si>
  <si>
    <t>№
Рецептуры</t>
  </si>
  <si>
    <t>Борщ из капусты с картофелем и сметаной, 200/5</t>
  </si>
  <si>
    <t>Макароны отварные с соусом томатным (150/30)</t>
  </si>
  <si>
    <t>Суп картофельный с рисом со сметаной, 200/5</t>
  </si>
  <si>
    <t>150/5</t>
  </si>
  <si>
    <t>Картофель по- деревенски</t>
  </si>
  <si>
    <t>Щи из капусты с картофелем и сметаной, 200/5</t>
  </si>
  <si>
    <t>Каша гречневая рассыпчатая с маслом сливочным (150/5)</t>
  </si>
  <si>
    <t>62/К</t>
  </si>
  <si>
    <t xml:space="preserve">Макароны отварные с маслом сливочным </t>
  </si>
  <si>
    <t>Тефтели из говядины с соусом красным</t>
  </si>
  <si>
    <t>90/30</t>
  </si>
  <si>
    <t xml:space="preserve">Рыба запеченная </t>
  </si>
  <si>
    <t>Картофельное пюре с маслом сливочным (150/5)</t>
  </si>
  <si>
    <t>Щи из свежей капусты со сметаной</t>
  </si>
  <si>
    <t>Салат из картофеля , кукурузы , моркови и соленых огурцов</t>
  </si>
  <si>
    <t>Пельмени мясные отварные с маслом сливочным, 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</si>
</sst>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\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Border="0" applyProtection="0">
      <alignment horizontal="left" vertical="top"/>
    </xf>
    <xf numFmtId="0" fontId="3" fillId="0" borderId="0" applyBorder="0" applyProtection="0">
      <alignment horizontal="left" vertical="top"/>
    </xf>
    <xf numFmtId="0" fontId="5" fillId="0" borderId="0" applyBorder="0" applyProtection="0"/>
    <xf numFmtId="0" fontId="5" fillId="0" borderId="0" applyBorder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1" fontId="2" fillId="0" borderId="2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left" vertical="top" wrapText="1"/>
    </xf>
    <xf numFmtId="2" fontId="2" fillId="0" borderId="2" xfId="1" applyNumberFormat="1" applyFont="1" applyBorder="1" applyAlignment="1" applyProtection="1">
      <alignment horizontal="center" vertical="center"/>
    </xf>
    <xf numFmtId="2" fontId="2" fillId="0" borderId="2" xfId="2" applyNumberFormat="1" applyFont="1" applyBorder="1" applyAlignment="1" applyProtection="1">
      <alignment horizontal="center" vertical="center"/>
    </xf>
    <xf numFmtId="0" fontId="2" fillId="0" borderId="2" xfId="2" applyFont="1" applyBorder="1" applyAlignment="1" applyProtection="1">
      <alignment horizontal="center" vertical="center"/>
    </xf>
    <xf numFmtId="0" fontId="2" fillId="0" borderId="2" xfId="2" applyFont="1" applyBorder="1" applyAlignment="1" applyProtection="1">
      <alignment horizontal="left" vertical="center" wrapText="1"/>
    </xf>
    <xf numFmtId="1" fontId="2" fillId="0" borderId="2" xfId="2" applyNumberFormat="1" applyFont="1" applyBorder="1" applyAlignment="1" applyProtection="1">
      <alignment horizontal="center" vertical="center"/>
    </xf>
    <xf numFmtId="164" fontId="2" fillId="0" borderId="2" xfId="2" applyNumberFormat="1" applyFont="1" applyBorder="1" applyAlignment="1" applyProtection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</xf>
    <xf numFmtId="1" fontId="4" fillId="0" borderId="2" xfId="1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>
      <alignment horizontal="center" wrapText="1"/>
    </xf>
    <xf numFmtId="2" fontId="4" fillId="0" borderId="2" xfId="1" applyNumberFormat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left" vertical="center" wrapText="1"/>
    </xf>
    <xf numFmtId="0" fontId="2" fillId="2" borderId="2" xfId="2" applyFont="1" applyFill="1" applyBorder="1" applyAlignment="1" applyProtection="1">
      <alignment horizontal="left" vertical="center" wrapText="1"/>
    </xf>
    <xf numFmtId="2" fontId="2" fillId="0" borderId="2" xfId="2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3" applyFont="1" applyFill="1" applyBorder="1" applyAlignment="1" applyProtection="1">
      <alignment vertical="center" wrapText="1"/>
    </xf>
    <xf numFmtId="1" fontId="2" fillId="0" borderId="2" xfId="2" applyNumberFormat="1" applyFont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top" wrapText="1"/>
    </xf>
    <xf numFmtId="1" fontId="2" fillId="0" borderId="2" xfId="2" applyNumberFormat="1" applyFont="1" applyBorder="1" applyAlignment="1" applyProtection="1">
      <alignment horizontal="center" vertical="top" wrapText="1"/>
    </xf>
    <xf numFmtId="0" fontId="2" fillId="0" borderId="2" xfId="0" applyFont="1" applyBorder="1" applyAlignment="1">
      <alignment horizontal="center" wrapText="1"/>
    </xf>
    <xf numFmtId="2" fontId="2" fillId="0" borderId="2" xfId="3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2" fontId="2" fillId="0" borderId="2" xfId="2" applyNumberFormat="1" applyFont="1" applyBorder="1" applyAlignment="1" applyProtection="1">
      <alignment horizontal="center" vertical="top"/>
    </xf>
    <xf numFmtId="0" fontId="2" fillId="0" borderId="2" xfId="2" applyFont="1" applyBorder="1" applyAlignment="1" applyProtection="1">
      <alignment horizontal="left" vertical="top" wrapText="1"/>
    </xf>
    <xf numFmtId="1" fontId="2" fillId="0" borderId="2" xfId="3" applyNumberFormat="1" applyFont="1" applyBorder="1" applyAlignment="1" applyProtection="1">
      <alignment horizontal="center" vertical="center"/>
    </xf>
    <xf numFmtId="2" fontId="2" fillId="0" borderId="0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top"/>
    </xf>
    <xf numFmtId="1" fontId="2" fillId="0" borderId="2" xfId="1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2" fillId="0" borderId="2" xfId="4" applyNumberFormat="1" applyFont="1" applyBorder="1" applyAlignment="1" applyProtection="1">
      <alignment horizontal="center" vertical="center"/>
    </xf>
    <xf numFmtId="2" fontId="2" fillId="0" borderId="2" xfId="4" applyNumberFormat="1" applyFont="1" applyBorder="1" applyAlignment="1" applyProtection="1">
      <alignment horizontal="center" vertical="center"/>
    </xf>
    <xf numFmtId="1" fontId="1" fillId="0" borderId="2" xfId="3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2" fillId="0" borderId="0" xfId="1" applyNumberFormat="1" applyFont="1" applyBorder="1" applyAlignment="1" applyProtection="1">
      <alignment horizontal="center" vertical="center"/>
    </xf>
    <xf numFmtId="1" fontId="2" fillId="0" borderId="2" xfId="2" applyNumberFormat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left" vertical="center"/>
    </xf>
    <xf numFmtId="1" fontId="2" fillId="0" borderId="2" xfId="4" applyNumberFormat="1" applyFont="1" applyBorder="1" applyAlignment="1" applyProtection="1">
      <alignment horizontal="center" vertical="center" wrapText="1"/>
    </xf>
    <xf numFmtId="3" fontId="2" fillId="0" borderId="2" xfId="1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2" fontId="1" fillId="0" borderId="0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" fontId="2" fillId="0" borderId="2" xfId="3" applyNumberFormat="1" applyFont="1" applyBorder="1" applyAlignment="1" applyProtection="1">
      <alignment horizontal="center" vertical="center" wrapText="1"/>
    </xf>
    <xf numFmtId="2" fontId="2" fillId="0" borderId="2" xfId="3" applyNumberFormat="1" applyFont="1" applyBorder="1" applyAlignment="1" applyProtection="1">
      <alignment horizontal="center" vertical="center" wrapText="1"/>
    </xf>
    <xf numFmtId="1" fontId="4" fillId="0" borderId="2" xfId="3" applyNumberFormat="1" applyFont="1" applyBorder="1" applyAlignment="1" applyProtection="1">
      <alignment horizontal="center" vertical="center"/>
    </xf>
    <xf numFmtId="2" fontId="4" fillId="0" borderId="2" xfId="3" applyNumberFormat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vertical="center" wrapText="1"/>
    </xf>
    <xf numFmtId="2" fontId="1" fillId="0" borderId="0" xfId="1" applyNumberFormat="1" applyFont="1" applyBorder="1" applyAlignment="1" applyProtection="1">
      <alignment horizontal="center" vertical="top"/>
    </xf>
    <xf numFmtId="2" fontId="2" fillId="2" borderId="2" xfId="2" applyNumberFormat="1" applyFont="1" applyFill="1" applyBorder="1" applyAlignment="1" applyProtection="1">
      <alignment horizontal="center" vertical="center"/>
    </xf>
    <xf numFmtId="2" fontId="4" fillId="0" borderId="2" xfId="2" applyNumberFormat="1" applyFont="1" applyBorder="1" applyAlignment="1" applyProtection="1">
      <alignment horizontal="center" vertical="center"/>
    </xf>
    <xf numFmtId="1" fontId="6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vertical="top" wrapText="1"/>
    </xf>
    <xf numFmtId="164" fontId="6" fillId="0" borderId="3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/>
    </xf>
    <xf numFmtId="164" fontId="2" fillId="0" borderId="2" xfId="3" applyNumberFormat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center" vertical="top"/>
    </xf>
    <xf numFmtId="1" fontId="1" fillId="0" borderId="0" xfId="1" applyNumberFormat="1" applyFont="1" applyBorder="1" applyAlignment="1" applyProtection="1">
      <alignment horizontal="center" vertical="center"/>
    </xf>
    <xf numFmtId="164" fontId="1" fillId="0" borderId="0" xfId="1" applyNumberFormat="1" applyFont="1" applyBorder="1" applyAlignment="1" applyProtection="1">
      <alignment horizontal="center" vertical="center"/>
    </xf>
    <xf numFmtId="1" fontId="7" fillId="0" borderId="0" xfId="1" applyNumberFormat="1" applyFont="1" applyBorder="1" applyAlignment="1" applyProtection="1">
      <alignment horizontal="center" vertical="center"/>
    </xf>
    <xf numFmtId="2" fontId="7" fillId="0" borderId="0" xfId="1" applyNumberFormat="1" applyFont="1" applyBorder="1" applyAlignment="1" applyProtection="1">
      <alignment horizontal="center" vertical="center"/>
    </xf>
    <xf numFmtId="164" fontId="2" fillId="0" borderId="2" xfId="2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1" fontId="2" fillId="0" borderId="2" xfId="4" applyNumberFormat="1" applyFont="1" applyBorder="1" applyAlignment="1" applyProtection="1">
      <alignment horizontal="center" vertical="top" wrapText="1"/>
    </xf>
    <xf numFmtId="2" fontId="2" fillId="0" borderId="2" xfId="4" applyNumberFormat="1" applyFont="1" applyBorder="1" applyAlignment="1" applyProtection="1">
      <alignment horizontal="center" vertical="top" wrapText="1"/>
    </xf>
    <xf numFmtId="0" fontId="1" fillId="0" borderId="0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/>
    </xf>
    <xf numFmtId="165" fontId="2" fillId="0" borderId="2" xfId="4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2" xfId="1" applyFont="1" applyBorder="1" applyAlignment="1" applyProtection="1">
      <alignment horizontal="left" vertical="center"/>
    </xf>
    <xf numFmtId="0" fontId="1" fillId="0" borderId="2" xfId="0" applyFont="1" applyBorder="1"/>
    <xf numFmtId="0" fontId="2" fillId="0" borderId="2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right" vertical="top"/>
    </xf>
    <xf numFmtId="0" fontId="1" fillId="0" borderId="2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</cellXfs>
  <cellStyles count="5">
    <cellStyle name="Обычный" xfId="0" builtinId="0"/>
    <cellStyle name="Обычный 12" xfId="1"/>
    <cellStyle name="Обычный 2" xfId="2"/>
    <cellStyle name="Обычный_Лист1" xfId="4"/>
    <cellStyle name="Обычный_Лист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84"/>
  <sheetViews>
    <sheetView tabSelected="1" workbookViewId="0"/>
  </sheetViews>
  <sheetFormatPr defaultColWidth="9.28515625" defaultRowHeight="15.75" x14ac:dyDescent="0.25"/>
  <cols>
    <col min="1" max="1" width="5.7109375" style="1" customWidth="1"/>
    <col min="2" max="2" width="8.28515625" style="1" customWidth="1"/>
    <col min="3" max="3" width="11.28515625" style="3" customWidth="1"/>
    <col min="4" max="4" width="41.140625" style="3" customWidth="1"/>
    <col min="5" max="5" width="13.42578125" style="3" customWidth="1"/>
    <col min="6" max="6" width="9.28515625" style="2"/>
    <col min="7" max="7" width="10" style="3" customWidth="1"/>
    <col min="8" max="8" width="9.85546875" style="3" customWidth="1"/>
    <col min="9" max="9" width="10.28515625" style="3" customWidth="1"/>
    <col min="10" max="10" width="11.42578125" style="3" customWidth="1"/>
    <col min="11" max="11" width="9.28515625" style="36"/>
    <col min="12" max="1023" width="9.28515625" style="1"/>
    <col min="1024" max="1024" width="9.85546875" customWidth="1"/>
  </cols>
  <sheetData>
    <row r="1" spans="2:11" customFormat="1" x14ac:dyDescent="0.25">
      <c r="B1" s="55"/>
      <c r="C1" s="3"/>
      <c r="D1" s="3"/>
      <c r="E1" s="3"/>
      <c r="F1" s="2"/>
      <c r="G1" s="2"/>
      <c r="H1" s="3"/>
      <c r="I1" s="3"/>
      <c r="J1" s="3"/>
      <c r="K1" s="36"/>
    </row>
    <row r="2" spans="2:11" customFormat="1" x14ac:dyDescent="0.25">
      <c r="B2" s="101" t="s">
        <v>0</v>
      </c>
      <c r="C2" s="101"/>
      <c r="D2" s="3"/>
      <c r="E2" s="3"/>
      <c r="F2" s="2"/>
      <c r="G2" s="102"/>
      <c r="H2" s="102"/>
      <c r="I2" s="102"/>
      <c r="J2" s="3"/>
      <c r="K2" s="36"/>
    </row>
    <row r="3" spans="2:11" customFormat="1" x14ac:dyDescent="0.25">
      <c r="B3" s="1"/>
      <c r="C3" s="3"/>
      <c r="D3" s="3"/>
      <c r="E3" s="3"/>
      <c r="F3" s="2"/>
      <c r="G3" s="102"/>
      <c r="H3" s="102"/>
      <c r="I3" s="102"/>
      <c r="J3" s="102"/>
      <c r="K3" s="36"/>
    </row>
    <row r="4" spans="2:11" customFormat="1" x14ac:dyDescent="0.25">
      <c r="B4" s="1"/>
      <c r="C4" s="3"/>
      <c r="D4" s="3"/>
      <c r="E4" s="3"/>
      <c r="F4" s="2"/>
      <c r="G4" s="103"/>
      <c r="H4" s="103"/>
      <c r="I4" s="103"/>
      <c r="J4" s="103"/>
      <c r="K4" s="36"/>
    </row>
    <row r="5" spans="2:11" customFormat="1" x14ac:dyDescent="0.25">
      <c r="B5" s="1"/>
      <c r="C5" s="3"/>
      <c r="D5" s="3"/>
      <c r="E5" s="3"/>
      <c r="F5" s="2"/>
      <c r="G5" s="104"/>
      <c r="H5" s="104"/>
      <c r="I5" s="104"/>
      <c r="J5" s="104"/>
      <c r="K5" s="36"/>
    </row>
    <row r="6" spans="2:11" customFormat="1" ht="15.75" customHeight="1" x14ac:dyDescent="0.25">
      <c r="B6" s="93" t="s">
        <v>1</v>
      </c>
      <c r="C6" s="93"/>
      <c r="D6" s="93"/>
      <c r="E6" s="93"/>
      <c r="F6" s="93"/>
      <c r="G6" s="93"/>
      <c r="H6" s="93"/>
      <c r="I6" s="93"/>
      <c r="J6" s="93"/>
      <c r="K6" s="36"/>
    </row>
    <row r="7" spans="2:11" customFormat="1" ht="15.75" customHeight="1" x14ac:dyDescent="0.25">
      <c r="B7" s="93" t="s">
        <v>114</v>
      </c>
      <c r="C7" s="93"/>
      <c r="D7" s="93"/>
      <c r="E7" s="4"/>
      <c r="F7" s="2"/>
      <c r="G7" s="87"/>
      <c r="H7" s="87"/>
      <c r="I7" s="87"/>
      <c r="J7" s="2"/>
      <c r="K7" s="36"/>
    </row>
    <row r="8" spans="2:11" customFormat="1" ht="15.75" customHeight="1" x14ac:dyDescent="0.25">
      <c r="B8" s="96" t="s">
        <v>2</v>
      </c>
      <c r="C8" s="96"/>
      <c r="D8" s="96"/>
      <c r="E8" s="4"/>
      <c r="F8" s="2"/>
      <c r="G8" s="4"/>
      <c r="H8" s="97"/>
      <c r="I8" s="97"/>
      <c r="J8" s="4"/>
      <c r="K8" s="36"/>
    </row>
    <row r="9" spans="2:11" customFormat="1" ht="15.75" customHeight="1" x14ac:dyDescent="0.25">
      <c r="B9" s="98" t="s">
        <v>3</v>
      </c>
      <c r="C9" s="99" t="s">
        <v>115</v>
      </c>
      <c r="D9" s="95" t="s">
        <v>4</v>
      </c>
      <c r="E9" s="95" t="s">
        <v>5</v>
      </c>
      <c r="F9" s="100" t="s">
        <v>6</v>
      </c>
      <c r="G9" s="95" t="s">
        <v>7</v>
      </c>
      <c r="H9" s="95"/>
      <c r="I9" s="95"/>
      <c r="J9" s="95" t="s">
        <v>8</v>
      </c>
      <c r="K9" s="36"/>
    </row>
    <row r="10" spans="2:11" customFormat="1" x14ac:dyDescent="0.25">
      <c r="B10" s="98"/>
      <c r="C10" s="99"/>
      <c r="D10" s="99"/>
      <c r="E10" s="99"/>
      <c r="F10" s="100"/>
      <c r="G10" s="56" t="s">
        <v>9</v>
      </c>
      <c r="H10" s="56" t="s">
        <v>10</v>
      </c>
      <c r="I10" s="56" t="s">
        <v>11</v>
      </c>
      <c r="J10" s="95"/>
      <c r="K10" s="36"/>
    </row>
    <row r="11" spans="2:11" customFormat="1" x14ac:dyDescent="0.25">
      <c r="B11" s="57">
        <v>1</v>
      </c>
      <c r="C11" s="7">
        <v>2</v>
      </c>
      <c r="D11" s="7">
        <v>3</v>
      </c>
      <c r="E11" s="7">
        <v>4</v>
      </c>
      <c r="F11" s="8"/>
      <c r="G11" s="7">
        <v>5</v>
      </c>
      <c r="H11" s="7">
        <v>6</v>
      </c>
      <c r="I11" s="7">
        <v>7</v>
      </c>
      <c r="J11" s="7">
        <v>8</v>
      </c>
      <c r="K11" s="36"/>
    </row>
    <row r="12" spans="2:11" customFormat="1" x14ac:dyDescent="0.25">
      <c r="B12" s="92" t="s">
        <v>12</v>
      </c>
      <c r="C12" s="9" t="s">
        <v>13</v>
      </c>
      <c r="D12" s="10" t="s">
        <v>14</v>
      </c>
      <c r="E12" s="9">
        <v>60</v>
      </c>
      <c r="F12" s="11"/>
      <c r="G12" s="12">
        <v>0.8</v>
      </c>
      <c r="H12" s="12">
        <v>3.0609999999999999</v>
      </c>
      <c r="I12" s="12">
        <v>4.1900000000000004</v>
      </c>
      <c r="J12" s="12">
        <v>47.54</v>
      </c>
      <c r="K12" s="36"/>
    </row>
    <row r="13" spans="2:11" customFormat="1" ht="31.5" x14ac:dyDescent="0.25">
      <c r="B13" s="92"/>
      <c r="C13" s="7" t="s">
        <v>15</v>
      </c>
      <c r="D13" s="24" t="s">
        <v>116</v>
      </c>
      <c r="E13" s="7">
        <v>205</v>
      </c>
      <c r="F13" s="8"/>
      <c r="G13" s="14">
        <v>1.53</v>
      </c>
      <c r="H13" s="20">
        <v>5.9</v>
      </c>
      <c r="I13" s="14">
        <v>7.94</v>
      </c>
      <c r="J13" s="14">
        <v>82.42</v>
      </c>
      <c r="K13" s="36"/>
    </row>
    <row r="14" spans="2:11" customFormat="1" x14ac:dyDescent="0.25">
      <c r="B14" s="92"/>
      <c r="C14" s="15" t="s">
        <v>16</v>
      </c>
      <c r="D14" s="10" t="s">
        <v>17</v>
      </c>
      <c r="E14" s="7">
        <v>90</v>
      </c>
      <c r="F14" s="8"/>
      <c r="G14" s="15">
        <v>19.57</v>
      </c>
      <c r="H14" s="15">
        <v>9.4499999999999993</v>
      </c>
      <c r="I14" s="16">
        <v>5.08</v>
      </c>
      <c r="J14" s="15">
        <f>I14*4+H14*9+G14*4</f>
        <v>183.65</v>
      </c>
      <c r="K14" s="58"/>
    </row>
    <row r="15" spans="2:11" customFormat="1" ht="31.5" x14ac:dyDescent="0.25">
      <c r="B15" s="92"/>
      <c r="C15" s="7" t="s">
        <v>18</v>
      </c>
      <c r="D15" s="25" t="s">
        <v>117</v>
      </c>
      <c r="E15" s="18">
        <v>180</v>
      </c>
      <c r="F15" s="8"/>
      <c r="G15" s="19">
        <v>6.75</v>
      </c>
      <c r="H15" s="15">
        <v>8.8000000000000007</v>
      </c>
      <c r="I15" s="19">
        <v>46.2</v>
      </c>
      <c r="J15" s="15">
        <f>I15*4+H15*9+G15*4</f>
        <v>291</v>
      </c>
      <c r="K15" s="58"/>
    </row>
    <row r="16" spans="2:11" customFormat="1" x14ac:dyDescent="0.25">
      <c r="B16" s="92"/>
      <c r="C16" s="14" t="s">
        <v>19</v>
      </c>
      <c r="D16" s="24" t="s">
        <v>20</v>
      </c>
      <c r="E16" s="7">
        <v>200</v>
      </c>
      <c r="F16" s="8"/>
      <c r="G16" s="14">
        <v>0.16</v>
      </c>
      <c r="H16" s="14">
        <v>0.16</v>
      </c>
      <c r="I16" s="20">
        <v>14.9</v>
      </c>
      <c r="J16" s="14">
        <v>62.69</v>
      </c>
      <c r="K16" s="36"/>
    </row>
    <row r="17" spans="2:11" customFormat="1" x14ac:dyDescent="0.25">
      <c r="B17" s="92"/>
      <c r="C17" s="14"/>
      <c r="D17" s="24" t="s">
        <v>21</v>
      </c>
      <c r="E17" s="7">
        <v>40</v>
      </c>
      <c r="F17" s="8"/>
      <c r="G17" s="14">
        <v>3.16</v>
      </c>
      <c r="H17" s="20">
        <v>0.4</v>
      </c>
      <c r="I17" s="14">
        <v>19.32</v>
      </c>
      <c r="J17" s="7">
        <v>94</v>
      </c>
      <c r="K17" s="36"/>
    </row>
    <row r="18" spans="2:11" customFormat="1" x14ac:dyDescent="0.25">
      <c r="B18" s="92"/>
      <c r="C18" s="14"/>
      <c r="D18" s="24" t="s">
        <v>22</v>
      </c>
      <c r="E18" s="7">
        <v>50</v>
      </c>
      <c r="F18" s="8"/>
      <c r="G18" s="20">
        <v>3.3</v>
      </c>
      <c r="H18" s="20">
        <v>0.6</v>
      </c>
      <c r="I18" s="14">
        <v>19.829999999999998</v>
      </c>
      <c r="J18" s="7">
        <v>99</v>
      </c>
      <c r="K18" s="36"/>
    </row>
    <row r="19" spans="2:11" customFormat="1" x14ac:dyDescent="0.25">
      <c r="B19" s="92"/>
      <c r="C19" s="88" t="s">
        <v>23</v>
      </c>
      <c r="D19" s="88"/>
      <c r="E19" s="21">
        <f>SUM(E12:E18)</f>
        <v>825</v>
      </c>
      <c r="F19" s="22">
        <v>99</v>
      </c>
      <c r="G19" s="23">
        <f>SUM(G12:G18)</f>
        <v>35.269999999999996</v>
      </c>
      <c r="H19" s="23">
        <f>SUM(H12:H18)</f>
        <v>28.371000000000002</v>
      </c>
      <c r="I19" s="23">
        <f>SUM(I12:I18)</f>
        <v>117.46</v>
      </c>
      <c r="J19" s="23">
        <f>SUM(J12:J18)</f>
        <v>860.3</v>
      </c>
      <c r="K19" s="59"/>
    </row>
    <row r="20" spans="2:11" customFormat="1" x14ac:dyDescent="0.25">
      <c r="B20" s="92" t="s">
        <v>24</v>
      </c>
      <c r="C20" s="7" t="s">
        <v>25</v>
      </c>
      <c r="D20" s="24" t="s">
        <v>26</v>
      </c>
      <c r="E20" s="7">
        <v>60</v>
      </c>
      <c r="F20" s="8"/>
      <c r="G20" s="14">
        <v>1.01</v>
      </c>
      <c r="H20" s="20">
        <v>4.0999999999999996</v>
      </c>
      <c r="I20" s="14">
        <v>2.98</v>
      </c>
      <c r="J20" s="14">
        <v>53.15</v>
      </c>
      <c r="K20" s="36"/>
    </row>
    <row r="21" spans="2:11" customFormat="1" ht="31.5" x14ac:dyDescent="0.25">
      <c r="B21" s="92"/>
      <c r="C21" s="7" t="s">
        <v>50</v>
      </c>
      <c r="D21" s="24" t="s">
        <v>118</v>
      </c>
      <c r="E21" s="7">
        <v>205</v>
      </c>
      <c r="F21" s="8"/>
      <c r="G21" s="20">
        <v>4.0999999999999996</v>
      </c>
      <c r="H21" s="14">
        <v>4.3</v>
      </c>
      <c r="I21" s="14">
        <v>15.2</v>
      </c>
      <c r="J21" s="20">
        <v>115.9</v>
      </c>
      <c r="K21" s="36"/>
    </row>
    <row r="22" spans="2:11" customFormat="1" x14ac:dyDescent="0.25">
      <c r="B22" s="92"/>
      <c r="C22" s="15"/>
      <c r="D22" s="25" t="s">
        <v>29</v>
      </c>
      <c r="E22" s="18">
        <v>240</v>
      </c>
      <c r="F22" s="15"/>
      <c r="G22" s="19">
        <v>14.6</v>
      </c>
      <c r="H22" s="19">
        <v>14.7</v>
      </c>
      <c r="I22" s="16">
        <v>26.45</v>
      </c>
      <c r="J22" s="26">
        <f>I22*4+H22*9+G22*4</f>
        <v>296.49999999999994</v>
      </c>
      <c r="K22" s="36"/>
    </row>
    <row r="23" spans="2:11" customFormat="1" x14ac:dyDescent="0.25">
      <c r="B23" s="92"/>
      <c r="C23" s="7" t="s">
        <v>30</v>
      </c>
      <c r="D23" s="24" t="s">
        <v>31</v>
      </c>
      <c r="E23" s="39">
        <v>200</v>
      </c>
      <c r="F23" s="8"/>
      <c r="G23" s="35">
        <v>0.59</v>
      </c>
      <c r="H23" s="35">
        <v>0.05</v>
      </c>
      <c r="I23" s="35">
        <v>18.579999999999998</v>
      </c>
      <c r="J23" s="35">
        <v>77.94</v>
      </c>
      <c r="K23" s="36"/>
    </row>
    <row r="24" spans="2:11" customFormat="1" x14ac:dyDescent="0.25">
      <c r="B24" s="92"/>
      <c r="C24" s="14"/>
      <c r="D24" s="24" t="s">
        <v>21</v>
      </c>
      <c r="E24" s="7">
        <v>40</v>
      </c>
      <c r="F24" s="8"/>
      <c r="G24" s="14">
        <v>3.16</v>
      </c>
      <c r="H24" s="20">
        <v>0.4</v>
      </c>
      <c r="I24" s="14">
        <v>19.32</v>
      </c>
      <c r="J24" s="7">
        <v>94</v>
      </c>
      <c r="K24" s="36"/>
    </row>
    <row r="25" spans="2:11" customFormat="1" x14ac:dyDescent="0.25">
      <c r="B25" s="92"/>
      <c r="C25" s="14"/>
      <c r="D25" s="24" t="s">
        <v>22</v>
      </c>
      <c r="E25" s="7">
        <v>50</v>
      </c>
      <c r="F25" s="8"/>
      <c r="G25" s="20">
        <v>3.3</v>
      </c>
      <c r="H25" s="20">
        <v>0.6</v>
      </c>
      <c r="I25" s="14">
        <v>19.829999999999998</v>
      </c>
      <c r="J25" s="7">
        <v>99</v>
      </c>
      <c r="K25" s="36"/>
    </row>
    <row r="26" spans="2:11" customFormat="1" x14ac:dyDescent="0.25">
      <c r="B26" s="92"/>
      <c r="C26" s="88" t="s">
        <v>23</v>
      </c>
      <c r="D26" s="88"/>
      <c r="E26" s="21">
        <f>SUM(E20:E25)</f>
        <v>795</v>
      </c>
      <c r="F26" s="22">
        <v>99</v>
      </c>
      <c r="G26" s="23">
        <f>SUM(G20:G25)</f>
        <v>26.76</v>
      </c>
      <c r="H26" s="23">
        <f>SUM(H20:H25)</f>
        <v>24.15</v>
      </c>
      <c r="I26" s="23">
        <f>SUM(I20:I25)</f>
        <v>102.36</v>
      </c>
      <c r="J26" s="23">
        <f>SUM(J20:J25)</f>
        <v>736.49</v>
      </c>
      <c r="K26" s="59"/>
    </row>
    <row r="27" spans="2:11" customFormat="1" x14ac:dyDescent="0.25">
      <c r="B27" s="92" t="s">
        <v>32</v>
      </c>
      <c r="C27" s="7" t="s">
        <v>33</v>
      </c>
      <c r="D27" s="10" t="s">
        <v>34</v>
      </c>
      <c r="E27" s="7">
        <v>60</v>
      </c>
      <c r="F27" s="8"/>
      <c r="G27" s="14">
        <v>0.7</v>
      </c>
      <c r="H27" s="14">
        <v>3.09</v>
      </c>
      <c r="I27" s="14">
        <v>2.8</v>
      </c>
      <c r="J27" s="15">
        <v>41.89</v>
      </c>
      <c r="K27" s="36"/>
    </row>
    <row r="28" spans="2:11" customFormat="1" ht="31.5" x14ac:dyDescent="0.25">
      <c r="B28" s="92"/>
      <c r="C28" s="27" t="s">
        <v>35</v>
      </c>
      <c r="D28" s="24" t="s">
        <v>36</v>
      </c>
      <c r="E28" s="8">
        <v>200</v>
      </c>
      <c r="F28" s="8"/>
      <c r="G28" s="20">
        <v>4.7</v>
      </c>
      <c r="H28" s="14">
        <v>4.3</v>
      </c>
      <c r="I28" s="14">
        <v>15.42</v>
      </c>
      <c r="J28" s="20">
        <v>102.7</v>
      </c>
      <c r="K28" s="36"/>
    </row>
    <row r="29" spans="2:11" customFormat="1" x14ac:dyDescent="0.25">
      <c r="B29" s="92"/>
      <c r="C29" s="14" t="s">
        <v>37</v>
      </c>
      <c r="D29" s="24" t="s">
        <v>38</v>
      </c>
      <c r="E29" s="7">
        <v>200</v>
      </c>
      <c r="F29" s="8"/>
      <c r="G29" s="14">
        <v>18.100000000000001</v>
      </c>
      <c r="H29" s="14">
        <v>13.5</v>
      </c>
      <c r="I29" s="14">
        <v>33.700000000000003</v>
      </c>
      <c r="J29" s="14">
        <v>328.4</v>
      </c>
      <c r="K29" s="36"/>
    </row>
    <row r="30" spans="2:11" customFormat="1" x14ac:dyDescent="0.25">
      <c r="B30" s="92"/>
      <c r="C30" s="7" t="s">
        <v>19</v>
      </c>
      <c r="D30" s="24" t="s">
        <v>39</v>
      </c>
      <c r="E30" s="7">
        <v>200</v>
      </c>
      <c r="F30" s="8"/>
      <c r="G30" s="14">
        <v>0.16</v>
      </c>
      <c r="H30" s="14">
        <v>0.04</v>
      </c>
      <c r="I30" s="14">
        <v>15.42</v>
      </c>
      <c r="J30" s="20">
        <v>63.6</v>
      </c>
      <c r="K30" s="36"/>
    </row>
    <row r="31" spans="2:11" customFormat="1" x14ac:dyDescent="0.25">
      <c r="B31" s="92"/>
      <c r="C31" s="14"/>
      <c r="D31" s="24" t="s">
        <v>21</v>
      </c>
      <c r="E31" s="7">
        <v>40</v>
      </c>
      <c r="F31" s="8"/>
      <c r="G31" s="14">
        <v>3.16</v>
      </c>
      <c r="H31" s="20">
        <v>0.4</v>
      </c>
      <c r="I31" s="14">
        <v>19.32</v>
      </c>
      <c r="J31" s="7">
        <v>94</v>
      </c>
      <c r="K31" s="36"/>
    </row>
    <row r="32" spans="2:11" customFormat="1" x14ac:dyDescent="0.25">
      <c r="B32" s="92"/>
      <c r="C32" s="14"/>
      <c r="D32" s="24" t="s">
        <v>22</v>
      </c>
      <c r="E32" s="7">
        <v>50</v>
      </c>
      <c r="F32" s="8"/>
      <c r="G32" s="20">
        <v>3.3</v>
      </c>
      <c r="H32" s="20">
        <v>0.6</v>
      </c>
      <c r="I32" s="14">
        <v>19.829999999999998</v>
      </c>
      <c r="J32" s="7">
        <v>99</v>
      </c>
      <c r="K32" s="36"/>
    </row>
    <row r="33" spans="1:11" customFormat="1" x14ac:dyDescent="0.25">
      <c r="A33" s="1"/>
      <c r="B33" s="92"/>
      <c r="C33" s="88" t="s">
        <v>23</v>
      </c>
      <c r="D33" s="88"/>
      <c r="E33" s="21">
        <f>SUM(E27:E32)</f>
        <v>750</v>
      </c>
      <c r="F33" s="22">
        <v>99</v>
      </c>
      <c r="G33" s="23">
        <f>SUM(G27:G32)</f>
        <v>30.12</v>
      </c>
      <c r="H33" s="23">
        <f>SUM(H27:H32)</f>
        <v>21.93</v>
      </c>
      <c r="I33" s="23">
        <f>SUM(I27:I32)</f>
        <v>106.49</v>
      </c>
      <c r="J33" s="23">
        <f>SUM(J27:J32)</f>
        <v>729.59</v>
      </c>
      <c r="K33" s="59"/>
    </row>
    <row r="34" spans="1:11" customFormat="1" x14ac:dyDescent="0.25">
      <c r="A34" s="1"/>
      <c r="B34" s="92" t="s">
        <v>40</v>
      </c>
      <c r="C34" s="27" t="s">
        <v>41</v>
      </c>
      <c r="D34" s="60" t="s">
        <v>42</v>
      </c>
      <c r="E34" s="8">
        <v>60</v>
      </c>
      <c r="F34" s="8"/>
      <c r="G34" s="29">
        <v>1.66</v>
      </c>
      <c r="H34" s="29">
        <v>4.5</v>
      </c>
      <c r="I34" s="29">
        <v>7.01</v>
      </c>
      <c r="J34" s="29">
        <f>I34*4+H34*9+G34*4</f>
        <v>75.179999999999993</v>
      </c>
      <c r="K34" s="36"/>
    </row>
    <row r="35" spans="1:11" customFormat="1" ht="31.5" x14ac:dyDescent="0.25">
      <c r="A35" s="1"/>
      <c r="B35" s="92"/>
      <c r="C35" s="7" t="s">
        <v>15</v>
      </c>
      <c r="D35" s="24" t="s">
        <v>116</v>
      </c>
      <c r="E35" s="7">
        <v>205</v>
      </c>
      <c r="F35" s="8"/>
      <c r="G35" s="14">
        <v>1.53</v>
      </c>
      <c r="H35" s="20">
        <v>5.9</v>
      </c>
      <c r="I35" s="14">
        <v>7.94</v>
      </c>
      <c r="J35" s="14">
        <v>82.42</v>
      </c>
      <c r="K35" s="36"/>
    </row>
    <row r="36" spans="1:11" customFormat="1" x14ac:dyDescent="0.25">
      <c r="A36" s="1"/>
      <c r="B36" s="92"/>
      <c r="C36" s="15" t="s">
        <v>43</v>
      </c>
      <c r="D36" s="30" t="s">
        <v>44</v>
      </c>
      <c r="E36" s="31">
        <v>90</v>
      </c>
      <c r="F36" s="8"/>
      <c r="G36" s="15">
        <v>15.19</v>
      </c>
      <c r="H36" s="15">
        <v>6.48</v>
      </c>
      <c r="I36" s="15">
        <v>1.17</v>
      </c>
      <c r="J36" s="15">
        <v>123.83</v>
      </c>
      <c r="K36" s="36"/>
    </row>
    <row r="37" spans="1:11" customFormat="1" x14ac:dyDescent="0.25">
      <c r="A37" s="1"/>
      <c r="B37" s="92"/>
      <c r="C37" s="15" t="s">
        <v>45</v>
      </c>
      <c r="D37" s="32" t="s">
        <v>46</v>
      </c>
      <c r="E37" s="33" t="s">
        <v>119</v>
      </c>
      <c r="F37" s="8"/>
      <c r="G37" s="20">
        <v>6.6</v>
      </c>
      <c r="H37" s="14">
        <v>7.9</v>
      </c>
      <c r="I37" s="20">
        <v>42.3</v>
      </c>
      <c r="J37" s="20">
        <v>235</v>
      </c>
      <c r="K37" s="36"/>
    </row>
    <row r="38" spans="1:11" customFormat="1" x14ac:dyDescent="0.25">
      <c r="A38" s="1"/>
      <c r="B38" s="92"/>
      <c r="C38" s="14" t="s">
        <v>19</v>
      </c>
      <c r="D38" s="24" t="s">
        <v>20</v>
      </c>
      <c r="E38" s="7">
        <v>200</v>
      </c>
      <c r="F38" s="8"/>
      <c r="G38" s="14">
        <v>0.16</v>
      </c>
      <c r="H38" s="14">
        <v>0.16</v>
      </c>
      <c r="I38" s="20">
        <v>14.9</v>
      </c>
      <c r="J38" s="14">
        <v>62.69</v>
      </c>
      <c r="K38" s="36"/>
    </row>
    <row r="39" spans="1:11" customFormat="1" x14ac:dyDescent="0.25">
      <c r="A39" s="1"/>
      <c r="B39" s="92"/>
      <c r="C39" s="14"/>
      <c r="D39" s="24" t="s">
        <v>21</v>
      </c>
      <c r="E39" s="7">
        <v>40</v>
      </c>
      <c r="F39" s="8"/>
      <c r="G39" s="14">
        <v>3.16</v>
      </c>
      <c r="H39" s="20">
        <v>0.4</v>
      </c>
      <c r="I39" s="14">
        <v>19.32</v>
      </c>
      <c r="J39" s="7">
        <v>94</v>
      </c>
      <c r="K39" s="36"/>
    </row>
    <row r="40" spans="1:11" customFormat="1" x14ac:dyDescent="0.25">
      <c r="A40" s="1"/>
      <c r="B40" s="92"/>
      <c r="C40" s="14"/>
      <c r="D40" s="24" t="s">
        <v>22</v>
      </c>
      <c r="E40" s="7">
        <v>50</v>
      </c>
      <c r="F40" s="22"/>
      <c r="G40" s="20">
        <v>3.3</v>
      </c>
      <c r="H40" s="20">
        <v>0.6</v>
      </c>
      <c r="I40" s="14">
        <v>19.829999999999998</v>
      </c>
      <c r="J40" s="7">
        <v>99</v>
      </c>
      <c r="K40" s="36"/>
    </row>
    <row r="41" spans="1:11" customFormat="1" x14ac:dyDescent="0.25">
      <c r="A41" s="1"/>
      <c r="B41" s="92"/>
      <c r="C41" s="88" t="s">
        <v>23</v>
      </c>
      <c r="D41" s="88"/>
      <c r="E41" s="21">
        <v>800</v>
      </c>
      <c r="F41" s="22">
        <v>99</v>
      </c>
      <c r="G41" s="23">
        <f>SUM(G34:G40)</f>
        <v>31.599999999999998</v>
      </c>
      <c r="H41" s="23">
        <f>SUM(H34:H40)</f>
        <v>25.94</v>
      </c>
      <c r="I41" s="23">
        <f>SUM(I34:I40)</f>
        <v>112.46999999999998</v>
      </c>
      <c r="J41" s="23">
        <f>SUM(J34:J40)</f>
        <v>772.12000000000012</v>
      </c>
      <c r="K41" s="59"/>
    </row>
    <row r="42" spans="1:11" customFormat="1" x14ac:dyDescent="0.25">
      <c r="A42" s="1"/>
      <c r="B42" s="92" t="s">
        <v>47</v>
      </c>
      <c r="C42" s="7" t="s">
        <v>48</v>
      </c>
      <c r="D42" s="10" t="s">
        <v>49</v>
      </c>
      <c r="E42" s="7">
        <v>60</v>
      </c>
      <c r="F42" s="8"/>
      <c r="G42" s="14">
        <v>0.43</v>
      </c>
      <c r="H42" s="14">
        <v>3</v>
      </c>
      <c r="I42" s="14">
        <v>1.36</v>
      </c>
      <c r="J42" s="14">
        <v>34.17</v>
      </c>
      <c r="K42" s="61"/>
    </row>
    <row r="43" spans="1:11" customFormat="1" ht="31.5" x14ac:dyDescent="0.25">
      <c r="A43" s="1"/>
      <c r="B43" s="92"/>
      <c r="C43" s="7" t="s">
        <v>15</v>
      </c>
      <c r="D43" s="24" t="s">
        <v>51</v>
      </c>
      <c r="E43" s="7">
        <v>200</v>
      </c>
      <c r="F43" s="8"/>
      <c r="G43" s="20">
        <v>4.0999999999999996</v>
      </c>
      <c r="H43" s="14">
        <v>4.3</v>
      </c>
      <c r="I43" s="14">
        <v>15.2</v>
      </c>
      <c r="J43" s="20">
        <v>115.9</v>
      </c>
      <c r="K43" s="36"/>
    </row>
    <row r="44" spans="1:11" customFormat="1" x14ac:dyDescent="0.25">
      <c r="A44" s="1"/>
      <c r="B44" s="92"/>
      <c r="C44" s="42" t="s">
        <v>52</v>
      </c>
      <c r="D44" s="24" t="s">
        <v>108</v>
      </c>
      <c r="E44" s="62">
        <v>90</v>
      </c>
      <c r="F44" s="34"/>
      <c r="G44" s="63">
        <v>13.8</v>
      </c>
      <c r="H44" s="63">
        <v>6.8</v>
      </c>
      <c r="I44" s="63">
        <v>3.64</v>
      </c>
      <c r="J44" s="63">
        <v>121.96</v>
      </c>
      <c r="K44" s="36"/>
    </row>
    <row r="45" spans="1:11" s="36" customFormat="1" x14ac:dyDescent="0.25">
      <c r="A45" s="1"/>
      <c r="B45" s="92"/>
      <c r="C45" s="7" t="s">
        <v>96</v>
      </c>
      <c r="D45" s="24" t="s">
        <v>120</v>
      </c>
      <c r="E45" s="39">
        <v>150</v>
      </c>
      <c r="F45" s="8"/>
      <c r="G45" s="35">
        <v>4.5</v>
      </c>
      <c r="H45" s="35">
        <v>7.9</v>
      </c>
      <c r="I45" s="35">
        <v>36</v>
      </c>
      <c r="J45" s="35">
        <v>234</v>
      </c>
    </row>
    <row r="46" spans="1:11" customFormat="1" x14ac:dyDescent="0.25">
      <c r="A46" s="1"/>
      <c r="B46" s="92"/>
      <c r="C46" s="7" t="s">
        <v>30</v>
      </c>
      <c r="D46" s="24" t="s">
        <v>31</v>
      </c>
      <c r="E46" s="39">
        <v>200</v>
      </c>
      <c r="F46" s="8"/>
      <c r="G46" s="35">
        <v>0.59</v>
      </c>
      <c r="H46" s="35">
        <v>0.05</v>
      </c>
      <c r="I46" s="35">
        <v>18.579999999999998</v>
      </c>
      <c r="J46" s="35">
        <v>77.94</v>
      </c>
      <c r="K46" s="36"/>
    </row>
    <row r="47" spans="1:11" customFormat="1" x14ac:dyDescent="0.25">
      <c r="A47" s="1"/>
      <c r="B47" s="92"/>
      <c r="C47" s="14"/>
      <c r="D47" s="24" t="s">
        <v>21</v>
      </c>
      <c r="E47" s="7">
        <v>40</v>
      </c>
      <c r="F47" s="8"/>
      <c r="G47" s="14">
        <v>3.16</v>
      </c>
      <c r="H47" s="20">
        <v>0.4</v>
      </c>
      <c r="I47" s="14">
        <v>19.32</v>
      </c>
      <c r="J47" s="7">
        <v>94</v>
      </c>
      <c r="K47" s="36"/>
    </row>
    <row r="48" spans="1:11" customFormat="1" x14ac:dyDescent="0.25">
      <c r="A48" s="1"/>
      <c r="B48" s="92"/>
      <c r="C48" s="14"/>
      <c r="D48" s="24" t="s">
        <v>22</v>
      </c>
      <c r="E48" s="7">
        <v>50</v>
      </c>
      <c r="F48" s="8"/>
      <c r="G48" s="20">
        <v>3.3</v>
      </c>
      <c r="H48" s="20">
        <v>0.6</v>
      </c>
      <c r="I48" s="14">
        <v>19.829999999999998</v>
      </c>
      <c r="J48" s="7">
        <v>99</v>
      </c>
      <c r="K48" s="36"/>
    </row>
    <row r="49" spans="2:11" customFormat="1" x14ac:dyDescent="0.25">
      <c r="B49" s="92"/>
      <c r="C49" s="88" t="s">
        <v>23</v>
      </c>
      <c r="D49" s="88"/>
      <c r="E49" s="64">
        <f>SUM(E42:E48)</f>
        <v>790</v>
      </c>
      <c r="F49" s="22">
        <v>99</v>
      </c>
      <c r="G49" s="65">
        <f>SUM(G42:G48)</f>
        <v>29.88</v>
      </c>
      <c r="H49" s="65">
        <f>SUM(H42:H48)</f>
        <v>23.05</v>
      </c>
      <c r="I49" s="65">
        <f>SUM(I42:I48)</f>
        <v>113.92999999999999</v>
      </c>
      <c r="J49" s="65">
        <f>SUM(J42:J48)</f>
        <v>776.97</v>
      </c>
      <c r="K49" s="59"/>
    </row>
    <row r="50" spans="2:11" customFormat="1" x14ac:dyDescent="0.25">
      <c r="B50" s="92" t="s">
        <v>53</v>
      </c>
      <c r="C50" s="7" t="s">
        <v>54</v>
      </c>
      <c r="D50" s="24" t="s">
        <v>89</v>
      </c>
      <c r="E50" s="7">
        <v>60</v>
      </c>
      <c r="F50" s="22"/>
      <c r="G50" s="14">
        <v>1.26</v>
      </c>
      <c r="H50" s="14">
        <v>3.11</v>
      </c>
      <c r="I50" s="14">
        <v>4.46</v>
      </c>
      <c r="J50" s="7">
        <v>51</v>
      </c>
      <c r="K50" s="36"/>
    </row>
    <row r="51" spans="2:11" customFormat="1" ht="31.5" x14ac:dyDescent="0.25">
      <c r="B51" s="92"/>
      <c r="C51" s="7" t="s">
        <v>27</v>
      </c>
      <c r="D51" s="24" t="s">
        <v>118</v>
      </c>
      <c r="E51" s="7">
        <v>205</v>
      </c>
      <c r="F51" s="8"/>
      <c r="G51" s="14">
        <v>1.79</v>
      </c>
      <c r="H51" s="14">
        <v>6.03</v>
      </c>
      <c r="I51" s="14">
        <v>14.48</v>
      </c>
      <c r="J51" s="14">
        <v>119.65</v>
      </c>
      <c r="K51" s="36"/>
    </row>
    <row r="52" spans="2:11" customFormat="1" x14ac:dyDescent="0.25">
      <c r="B52" s="92"/>
      <c r="C52" s="14" t="s">
        <v>55</v>
      </c>
      <c r="D52" s="24" t="s">
        <v>56</v>
      </c>
      <c r="E52" s="7">
        <v>90</v>
      </c>
      <c r="F52" s="8"/>
      <c r="G52" s="14">
        <v>10.39</v>
      </c>
      <c r="H52" s="14">
        <v>8.8699999999999992</v>
      </c>
      <c r="I52" s="14">
        <v>1.76</v>
      </c>
      <c r="J52" s="14">
        <v>128.52000000000001</v>
      </c>
      <c r="K52" s="36"/>
    </row>
    <row r="53" spans="2:11" customFormat="1" x14ac:dyDescent="0.25">
      <c r="B53" s="92"/>
      <c r="C53" s="7" t="s">
        <v>18</v>
      </c>
      <c r="D53" s="24" t="s">
        <v>57</v>
      </c>
      <c r="E53" s="7">
        <v>150</v>
      </c>
      <c r="F53" s="8"/>
      <c r="G53" s="20">
        <v>6.6</v>
      </c>
      <c r="H53" s="14">
        <v>4.3</v>
      </c>
      <c r="I53" s="20">
        <v>42.3</v>
      </c>
      <c r="J53" s="20">
        <v>235</v>
      </c>
      <c r="K53" s="36"/>
    </row>
    <row r="54" spans="2:11" customFormat="1" x14ac:dyDescent="0.25">
      <c r="B54" s="92"/>
      <c r="C54" s="7" t="s">
        <v>19</v>
      </c>
      <c r="D54" s="24" t="s">
        <v>39</v>
      </c>
      <c r="E54" s="7">
        <v>200</v>
      </c>
      <c r="F54" s="8"/>
      <c r="G54" s="14">
        <v>0.16</v>
      </c>
      <c r="H54" s="14">
        <v>0.04</v>
      </c>
      <c r="I54" s="14">
        <v>15.42</v>
      </c>
      <c r="J54" s="20">
        <v>63.6</v>
      </c>
      <c r="K54" s="36"/>
    </row>
    <row r="55" spans="2:11" customFormat="1" x14ac:dyDescent="0.25">
      <c r="B55" s="92"/>
      <c r="C55" s="14"/>
      <c r="D55" s="24" t="s">
        <v>21</v>
      </c>
      <c r="E55" s="7">
        <v>40</v>
      </c>
      <c r="F55" s="8"/>
      <c r="G55" s="14">
        <v>3.16</v>
      </c>
      <c r="H55" s="20">
        <v>0.4</v>
      </c>
      <c r="I55" s="14">
        <v>19.32</v>
      </c>
      <c r="J55" s="7">
        <v>94</v>
      </c>
      <c r="K55" s="36"/>
    </row>
    <row r="56" spans="2:11" customFormat="1" x14ac:dyDescent="0.25">
      <c r="B56" s="92"/>
      <c r="C56" s="14"/>
      <c r="D56" s="24" t="s">
        <v>22</v>
      </c>
      <c r="E56" s="7">
        <v>50</v>
      </c>
      <c r="F56" s="8"/>
      <c r="G56" s="20">
        <v>3.3</v>
      </c>
      <c r="H56" s="20">
        <v>0.6</v>
      </c>
      <c r="I56" s="14">
        <v>19.829999999999998</v>
      </c>
      <c r="J56" s="7">
        <v>99</v>
      </c>
      <c r="K56" s="36"/>
    </row>
    <row r="57" spans="2:11" customFormat="1" x14ac:dyDescent="0.25">
      <c r="B57" s="92"/>
      <c r="C57" s="88" t="s">
        <v>23</v>
      </c>
      <c r="D57" s="88"/>
      <c r="E57" s="21">
        <f>SUM(E50:E56)</f>
        <v>795</v>
      </c>
      <c r="F57" s="22">
        <v>99</v>
      </c>
      <c r="G57" s="23">
        <f>SUM(G50:G56)</f>
        <v>26.66</v>
      </c>
      <c r="H57" s="23">
        <f>SUM(H50:H56)</f>
        <v>23.349999999999998</v>
      </c>
      <c r="I57" s="23">
        <f>SUM(I50:I56)</f>
        <v>117.57000000000001</v>
      </c>
      <c r="J57" s="23">
        <f>SUM(J50:J56)</f>
        <v>790.7700000000001</v>
      </c>
      <c r="K57" s="59"/>
    </row>
    <row r="58" spans="2:11" customFormat="1" ht="31.5" x14ac:dyDescent="0.25">
      <c r="B58" s="92" t="s">
        <v>58</v>
      </c>
      <c r="C58" s="7" t="s">
        <v>59</v>
      </c>
      <c r="D58" s="10" t="s">
        <v>60</v>
      </c>
      <c r="E58" s="39">
        <v>60</v>
      </c>
      <c r="F58" s="8"/>
      <c r="G58" s="20">
        <v>2.6</v>
      </c>
      <c r="H58" s="14">
        <v>4.6500000000000004</v>
      </c>
      <c r="I58" s="14">
        <v>4.88</v>
      </c>
      <c r="J58" s="14">
        <v>73.92</v>
      </c>
      <c r="K58" s="59"/>
    </row>
    <row r="59" spans="2:11" customFormat="1" ht="31.5" x14ac:dyDescent="0.25">
      <c r="B59" s="92"/>
      <c r="C59" s="7" t="s">
        <v>61</v>
      </c>
      <c r="D59" s="24" t="s">
        <v>121</v>
      </c>
      <c r="E59" s="7">
        <v>205</v>
      </c>
      <c r="F59" s="8"/>
      <c r="G59" s="14">
        <v>2.0099999999999998</v>
      </c>
      <c r="H59" s="14">
        <v>4.01</v>
      </c>
      <c r="I59" s="14">
        <v>9.48</v>
      </c>
      <c r="J59" s="20">
        <v>82.6</v>
      </c>
      <c r="K59" s="59"/>
    </row>
    <row r="60" spans="2:11" customFormat="1" x14ac:dyDescent="0.25">
      <c r="B60" s="92"/>
      <c r="C60" s="18"/>
      <c r="D60" s="25" t="s">
        <v>62</v>
      </c>
      <c r="E60" s="18">
        <v>100</v>
      </c>
      <c r="F60" s="8"/>
      <c r="G60" s="15">
        <v>13</v>
      </c>
      <c r="H60" s="19">
        <v>25</v>
      </c>
      <c r="I60" s="15">
        <v>0</v>
      </c>
      <c r="J60" s="19">
        <v>277</v>
      </c>
      <c r="K60" s="59"/>
    </row>
    <row r="61" spans="2:11" customFormat="1" ht="31.5" x14ac:dyDescent="0.25">
      <c r="B61" s="92"/>
      <c r="C61" s="46" t="s">
        <v>45</v>
      </c>
      <c r="D61" s="66" t="s">
        <v>122</v>
      </c>
      <c r="E61" s="46">
        <v>155</v>
      </c>
      <c r="F61" s="8"/>
      <c r="G61" s="47">
        <v>6.6</v>
      </c>
      <c r="H61" s="47">
        <v>8.9</v>
      </c>
      <c r="I61" s="47">
        <v>32.4</v>
      </c>
      <c r="J61" s="47">
        <v>237</v>
      </c>
      <c r="K61" s="59"/>
    </row>
    <row r="62" spans="2:11" customFormat="1" x14ac:dyDescent="0.25">
      <c r="B62" s="92"/>
      <c r="C62" s="14" t="s">
        <v>19</v>
      </c>
      <c r="D62" s="24" t="s">
        <v>20</v>
      </c>
      <c r="E62" s="7">
        <v>200</v>
      </c>
      <c r="F62" s="8"/>
      <c r="G62" s="14">
        <v>0.16</v>
      </c>
      <c r="H62" s="14">
        <v>0.16</v>
      </c>
      <c r="I62" s="20">
        <v>14.9</v>
      </c>
      <c r="J62" s="14">
        <v>62.69</v>
      </c>
      <c r="K62" s="59"/>
    </row>
    <row r="63" spans="2:11" customFormat="1" x14ac:dyDescent="0.25">
      <c r="B63" s="92"/>
      <c r="C63" s="14"/>
      <c r="D63" s="24" t="s">
        <v>21</v>
      </c>
      <c r="E63" s="7">
        <v>40</v>
      </c>
      <c r="F63" s="8"/>
      <c r="G63" s="14">
        <v>3.16</v>
      </c>
      <c r="H63" s="20">
        <v>0.4</v>
      </c>
      <c r="I63" s="14">
        <v>19.32</v>
      </c>
      <c r="J63" s="7">
        <v>94</v>
      </c>
      <c r="K63" s="59"/>
    </row>
    <row r="64" spans="2:11" customFormat="1" x14ac:dyDescent="0.25">
      <c r="B64" s="92"/>
      <c r="C64" s="14"/>
      <c r="D64" s="24" t="s">
        <v>22</v>
      </c>
      <c r="E64" s="7">
        <v>50</v>
      </c>
      <c r="F64" s="22"/>
      <c r="G64" s="20">
        <v>3.3</v>
      </c>
      <c r="H64" s="20">
        <v>0.6</v>
      </c>
      <c r="I64" s="14">
        <v>19.829999999999998</v>
      </c>
      <c r="J64" s="7">
        <v>99</v>
      </c>
      <c r="K64" s="59"/>
    </row>
    <row r="65" spans="1:13" customFormat="1" x14ac:dyDescent="0.25">
      <c r="A65" s="1"/>
      <c r="B65" s="92"/>
      <c r="C65" s="88" t="s">
        <v>23</v>
      </c>
      <c r="D65" s="88"/>
      <c r="E65" s="21">
        <f>SUM(E58:E64)</f>
        <v>810</v>
      </c>
      <c r="F65" s="22">
        <v>99</v>
      </c>
      <c r="G65" s="23">
        <f>SUM(G58:G64)</f>
        <v>30.830000000000002</v>
      </c>
      <c r="H65" s="23">
        <f>SUM(H58:H64)</f>
        <v>43.719999999999992</v>
      </c>
      <c r="I65" s="23">
        <f>SUM(I58:I64)</f>
        <v>100.80999999999999</v>
      </c>
      <c r="J65" s="23">
        <f>SUM(J58:J64)</f>
        <v>926.21</v>
      </c>
      <c r="K65" s="59"/>
      <c r="L65" s="1"/>
      <c r="M65" s="1"/>
    </row>
    <row r="66" spans="1:13" customFormat="1" ht="31.5" x14ac:dyDescent="0.25">
      <c r="A66" s="1"/>
      <c r="B66" s="94" t="s">
        <v>63</v>
      </c>
      <c r="C66" s="7" t="s">
        <v>64</v>
      </c>
      <c r="D66" s="24" t="s">
        <v>65</v>
      </c>
      <c r="E66" s="7">
        <v>60</v>
      </c>
      <c r="F66" s="8"/>
      <c r="G66" s="14">
        <v>1.07</v>
      </c>
      <c r="H66" s="14">
        <v>3.29</v>
      </c>
      <c r="I66" s="14">
        <v>4.21</v>
      </c>
      <c r="J66" s="14">
        <v>50.52</v>
      </c>
      <c r="K66" s="59"/>
      <c r="L66" s="1"/>
      <c r="M66" s="1"/>
    </row>
    <row r="67" spans="1:13" customFormat="1" ht="31.5" x14ac:dyDescent="0.25">
      <c r="A67" s="1"/>
      <c r="B67" s="94"/>
      <c r="C67" s="7"/>
      <c r="D67" s="24" t="s">
        <v>36</v>
      </c>
      <c r="E67" s="8">
        <v>200</v>
      </c>
      <c r="F67" s="8"/>
      <c r="G67" s="20">
        <v>4.7</v>
      </c>
      <c r="H67" s="14">
        <v>4.3</v>
      </c>
      <c r="I67" s="14">
        <v>15.42</v>
      </c>
      <c r="J67" s="20">
        <v>102.7</v>
      </c>
      <c r="K67" s="36"/>
      <c r="L67" s="1"/>
      <c r="M67" s="1"/>
    </row>
    <row r="68" spans="1:13" customFormat="1" x14ac:dyDescent="0.25">
      <c r="A68" s="1"/>
      <c r="B68" s="94"/>
      <c r="C68" s="14"/>
      <c r="D68" s="17" t="s">
        <v>66</v>
      </c>
      <c r="E68" s="18" t="s">
        <v>67</v>
      </c>
      <c r="F68" s="8"/>
      <c r="G68" s="15">
        <v>9</v>
      </c>
      <c r="H68" s="19">
        <v>10.35</v>
      </c>
      <c r="I68" s="15">
        <v>11.19</v>
      </c>
      <c r="J68" s="19">
        <v>173.92</v>
      </c>
      <c r="K68" s="36"/>
      <c r="L68" s="1"/>
      <c r="M68" s="1"/>
    </row>
    <row r="69" spans="1:13" customFormat="1" x14ac:dyDescent="0.25">
      <c r="A69" s="1"/>
      <c r="B69" s="94"/>
      <c r="C69" s="14"/>
      <c r="D69" s="17" t="s">
        <v>68</v>
      </c>
      <c r="E69" s="18">
        <v>150</v>
      </c>
      <c r="F69" s="8"/>
      <c r="G69" s="15">
        <v>3.45</v>
      </c>
      <c r="H69" s="15">
        <v>4.1900000000000004</v>
      </c>
      <c r="I69" s="15">
        <v>18.96</v>
      </c>
      <c r="J69" s="15">
        <f>I69*4+H69*9+G69*4</f>
        <v>127.35000000000001</v>
      </c>
      <c r="K69" s="36"/>
      <c r="L69" s="1"/>
      <c r="M69" s="1"/>
    </row>
    <row r="70" spans="1:13" s="41" customFormat="1" ht="31.5" x14ac:dyDescent="0.25">
      <c r="A70" s="1"/>
      <c r="B70" s="94"/>
      <c r="C70" s="46" t="s">
        <v>45</v>
      </c>
      <c r="D70" s="66" t="s">
        <v>122</v>
      </c>
      <c r="E70" s="46">
        <v>155</v>
      </c>
      <c r="F70" s="8"/>
      <c r="G70" s="47">
        <v>6.6</v>
      </c>
      <c r="H70" s="47">
        <v>8.9</v>
      </c>
      <c r="I70" s="47">
        <v>32.4</v>
      </c>
      <c r="J70" s="47">
        <v>237</v>
      </c>
      <c r="K70" s="36"/>
      <c r="L70" s="67"/>
      <c r="M70" s="67"/>
    </row>
    <row r="71" spans="1:13" customFormat="1" x14ac:dyDescent="0.25">
      <c r="A71" s="1"/>
      <c r="B71" s="94"/>
      <c r="C71" s="7" t="s">
        <v>30</v>
      </c>
      <c r="D71" s="24" t="s">
        <v>31</v>
      </c>
      <c r="E71" s="39">
        <v>200</v>
      </c>
      <c r="F71" s="8"/>
      <c r="G71" s="35">
        <v>0.59</v>
      </c>
      <c r="H71" s="35">
        <v>0.05</v>
      </c>
      <c r="I71" s="35">
        <v>18.579999999999998</v>
      </c>
      <c r="J71" s="35">
        <v>77.94</v>
      </c>
      <c r="K71" s="36"/>
      <c r="L71" s="1"/>
      <c r="M71" s="1"/>
    </row>
    <row r="72" spans="1:13" customFormat="1" x14ac:dyDescent="0.25">
      <c r="A72" s="1"/>
      <c r="B72" s="94"/>
      <c r="C72" s="14"/>
      <c r="D72" s="24" t="s">
        <v>21</v>
      </c>
      <c r="E72" s="7">
        <v>40</v>
      </c>
      <c r="F72" s="8"/>
      <c r="G72" s="14">
        <v>3.16</v>
      </c>
      <c r="H72" s="20">
        <v>0.4</v>
      </c>
      <c r="I72" s="14">
        <v>19.32</v>
      </c>
      <c r="J72" s="7">
        <v>94</v>
      </c>
      <c r="K72" s="36"/>
      <c r="L72" s="1"/>
      <c r="M72" s="1"/>
    </row>
    <row r="73" spans="1:13" customFormat="1" x14ac:dyDescent="0.25">
      <c r="A73" s="1"/>
      <c r="B73" s="94"/>
      <c r="C73" s="14"/>
      <c r="D73" s="24" t="s">
        <v>22</v>
      </c>
      <c r="E73" s="7">
        <v>50</v>
      </c>
      <c r="F73" s="8"/>
      <c r="G73" s="20">
        <v>3.3</v>
      </c>
      <c r="H73" s="20">
        <v>0.6</v>
      </c>
      <c r="I73" s="14">
        <v>19.829999999999998</v>
      </c>
      <c r="J73" s="7">
        <v>99</v>
      </c>
      <c r="K73" s="36"/>
      <c r="L73" s="1"/>
      <c r="M73" s="1"/>
    </row>
    <row r="74" spans="1:13" customFormat="1" x14ac:dyDescent="0.25">
      <c r="A74" s="1"/>
      <c r="B74" s="94"/>
      <c r="C74" s="88" t="s">
        <v>23</v>
      </c>
      <c r="D74" s="88"/>
      <c r="E74" s="21">
        <v>925</v>
      </c>
      <c r="F74" s="22">
        <v>99</v>
      </c>
      <c r="G74" s="23">
        <f>SUM(G67:G73)</f>
        <v>30.8</v>
      </c>
      <c r="H74" s="23">
        <f>SUM(H67:H73)</f>
        <v>28.790000000000003</v>
      </c>
      <c r="I74" s="23">
        <f>SUM(I67:I73)</f>
        <v>135.69999999999999</v>
      </c>
      <c r="J74" s="23">
        <f>SUM(J67:J73)</f>
        <v>911.91000000000008</v>
      </c>
      <c r="K74" s="59"/>
      <c r="L74" s="1"/>
      <c r="M74" s="1"/>
    </row>
    <row r="75" spans="1:13" customFormat="1" x14ac:dyDescent="0.25">
      <c r="A75" s="1"/>
      <c r="B75" s="92" t="s">
        <v>69</v>
      </c>
      <c r="C75" s="7" t="s">
        <v>70</v>
      </c>
      <c r="D75" s="24" t="s">
        <v>71</v>
      </c>
      <c r="E75" s="7">
        <v>60</v>
      </c>
      <c r="F75" s="8"/>
      <c r="G75" s="14">
        <v>1.05</v>
      </c>
      <c r="H75" s="14">
        <v>5.12</v>
      </c>
      <c r="I75" s="14">
        <v>5.64</v>
      </c>
      <c r="J75" s="14">
        <v>73.319999999999993</v>
      </c>
      <c r="K75" s="36"/>
      <c r="L75" s="1"/>
      <c r="M75" s="1"/>
    </row>
    <row r="76" spans="1:13" customFormat="1" ht="31.5" x14ac:dyDescent="0.25">
      <c r="A76" s="1"/>
      <c r="B76" s="92"/>
      <c r="C76" s="7" t="s">
        <v>15</v>
      </c>
      <c r="D76" s="24" t="s">
        <v>116</v>
      </c>
      <c r="E76" s="7">
        <v>205</v>
      </c>
      <c r="F76" s="8"/>
      <c r="G76" s="14">
        <v>1.53</v>
      </c>
      <c r="H76" s="20">
        <v>4.9000000000000004</v>
      </c>
      <c r="I76" s="14">
        <v>7.94</v>
      </c>
      <c r="J76" s="14">
        <v>82.42</v>
      </c>
      <c r="K76" s="36"/>
      <c r="L76" s="1"/>
      <c r="M76" s="1"/>
    </row>
    <row r="77" spans="1:13" customFormat="1" x14ac:dyDescent="0.25">
      <c r="A77" s="1"/>
      <c r="B77" s="92"/>
      <c r="C77" s="7" t="s">
        <v>72</v>
      </c>
      <c r="D77" s="24" t="s">
        <v>73</v>
      </c>
      <c r="E77" s="7">
        <v>90</v>
      </c>
      <c r="F77" s="8"/>
      <c r="G77" s="14">
        <v>11.49</v>
      </c>
      <c r="H77" s="14">
        <v>13.42</v>
      </c>
      <c r="I77" s="14">
        <v>10.85</v>
      </c>
      <c r="J77" s="14">
        <v>211.77</v>
      </c>
      <c r="K77" s="36"/>
      <c r="L77" s="1"/>
      <c r="M77" s="1"/>
    </row>
    <row r="78" spans="1:13" customFormat="1" x14ac:dyDescent="0.25">
      <c r="A78" s="1"/>
      <c r="B78" s="92"/>
      <c r="C78" s="68"/>
      <c r="D78" s="25" t="s">
        <v>74</v>
      </c>
      <c r="E78" s="18">
        <v>150</v>
      </c>
      <c r="F78" s="8"/>
      <c r="G78" s="15">
        <v>2.8</v>
      </c>
      <c r="H78" s="15">
        <v>5.26</v>
      </c>
      <c r="I78" s="15">
        <v>14.76</v>
      </c>
      <c r="J78" s="15">
        <v>117.51</v>
      </c>
      <c r="K78" s="36"/>
      <c r="L78" s="1"/>
      <c r="M78" s="1"/>
    </row>
    <row r="79" spans="1:13" customFormat="1" x14ac:dyDescent="0.25">
      <c r="A79" s="1"/>
      <c r="B79" s="92"/>
      <c r="C79" s="14" t="s">
        <v>19</v>
      </c>
      <c r="D79" s="24" t="s">
        <v>20</v>
      </c>
      <c r="E79" s="7">
        <v>200</v>
      </c>
      <c r="F79" s="8"/>
      <c r="G79" s="14">
        <v>0.16</v>
      </c>
      <c r="H79" s="14">
        <v>0.16</v>
      </c>
      <c r="I79" s="20">
        <v>14.9</v>
      </c>
      <c r="J79" s="15">
        <f>I79*4+H79*9+G79*4</f>
        <v>61.68</v>
      </c>
      <c r="K79" s="36"/>
      <c r="L79" s="1"/>
      <c r="M79" s="1"/>
    </row>
    <row r="80" spans="1:13" customFormat="1" x14ac:dyDescent="0.25">
      <c r="A80" s="1"/>
      <c r="B80" s="92"/>
      <c r="C80" s="14"/>
      <c r="D80" s="24" t="s">
        <v>21</v>
      </c>
      <c r="E80" s="7">
        <v>40</v>
      </c>
      <c r="F80" s="8"/>
      <c r="G80" s="14">
        <v>3.16</v>
      </c>
      <c r="H80" s="20">
        <v>0.4</v>
      </c>
      <c r="I80" s="14">
        <v>19.32</v>
      </c>
      <c r="J80" s="15">
        <f>I80*4+H80*9+G80*4</f>
        <v>93.52</v>
      </c>
      <c r="K80" s="36"/>
      <c r="L80" s="1"/>
      <c r="M80" s="1"/>
    </row>
    <row r="81" spans="2:11" customFormat="1" x14ac:dyDescent="0.25">
      <c r="B81" s="92"/>
      <c r="C81" s="14"/>
      <c r="D81" s="24" t="s">
        <v>22</v>
      </c>
      <c r="E81" s="7">
        <v>50</v>
      </c>
      <c r="F81" s="8"/>
      <c r="G81" s="20">
        <v>3.3</v>
      </c>
      <c r="H81" s="20">
        <v>0.6</v>
      </c>
      <c r="I81" s="14">
        <v>19.829999999999998</v>
      </c>
      <c r="J81" s="15">
        <f>I81*4+H81*9+G81*4</f>
        <v>97.92</v>
      </c>
      <c r="K81" s="36"/>
    </row>
    <row r="82" spans="2:11" customFormat="1" x14ac:dyDescent="0.25">
      <c r="B82" s="92"/>
      <c r="C82" s="88" t="s">
        <v>23</v>
      </c>
      <c r="D82" s="88"/>
      <c r="E82" s="21">
        <f>SUM(E75:E81)</f>
        <v>795</v>
      </c>
      <c r="F82" s="22">
        <v>99</v>
      </c>
      <c r="G82" s="23">
        <f>SUM(G75:G81)</f>
        <v>23.490000000000002</v>
      </c>
      <c r="H82" s="23">
        <f>SUM(H75:H81)</f>
        <v>29.859999999999996</v>
      </c>
      <c r="I82" s="23">
        <f>SUM(I75:I81)</f>
        <v>93.24</v>
      </c>
      <c r="J82" s="69">
        <f>I82*4+H82*9+G82*4</f>
        <v>735.66</v>
      </c>
      <c r="K82" s="59"/>
    </row>
    <row r="83" spans="2:11" customFormat="1" x14ac:dyDescent="0.25">
      <c r="B83" s="92" t="s">
        <v>75</v>
      </c>
      <c r="C83" s="7" t="s">
        <v>123</v>
      </c>
      <c r="D83" s="10" t="s">
        <v>76</v>
      </c>
      <c r="E83" s="7">
        <v>60</v>
      </c>
      <c r="F83" s="8"/>
      <c r="G83" s="14">
        <v>0.5</v>
      </c>
      <c r="H83" s="14">
        <v>0.1</v>
      </c>
      <c r="I83" s="14">
        <v>1.7</v>
      </c>
      <c r="J83" s="15">
        <v>9</v>
      </c>
      <c r="K83" s="36"/>
    </row>
    <row r="84" spans="2:11" customFormat="1" x14ac:dyDescent="0.25">
      <c r="B84" s="92"/>
      <c r="C84" s="7"/>
      <c r="D84" s="10" t="s">
        <v>77</v>
      </c>
      <c r="E84" s="7">
        <v>200</v>
      </c>
      <c r="F84" s="8"/>
      <c r="G84" s="20">
        <v>9.24</v>
      </c>
      <c r="H84" s="14">
        <v>6.18</v>
      </c>
      <c r="I84" s="14">
        <v>10.51</v>
      </c>
      <c r="J84" s="15">
        <v>134.69999999999999</v>
      </c>
      <c r="K84" s="36"/>
    </row>
    <row r="85" spans="2:11" customFormat="1" x14ac:dyDescent="0.25">
      <c r="B85" s="92"/>
      <c r="C85" s="42"/>
      <c r="D85" s="28" t="s">
        <v>78</v>
      </c>
      <c r="E85" s="43">
        <v>90</v>
      </c>
      <c r="F85" s="27"/>
      <c r="G85" s="44">
        <v>13.21</v>
      </c>
      <c r="H85" s="45">
        <v>10.23</v>
      </c>
      <c r="I85" s="45">
        <v>12.98</v>
      </c>
      <c r="J85" s="45">
        <v>157.44999999999999</v>
      </c>
      <c r="K85" s="36"/>
    </row>
    <row r="86" spans="2:11" s="36" customFormat="1" ht="31.5" x14ac:dyDescent="0.25">
      <c r="B86" s="92"/>
      <c r="C86" s="7" t="s">
        <v>18</v>
      </c>
      <c r="D86" s="32" t="s">
        <v>124</v>
      </c>
      <c r="E86" s="33">
        <v>155</v>
      </c>
      <c r="F86" s="34"/>
      <c r="G86" s="20">
        <v>6.6</v>
      </c>
      <c r="H86" s="14">
        <v>4.3</v>
      </c>
      <c r="I86" s="20">
        <v>42.3</v>
      </c>
      <c r="J86" s="20">
        <v>235</v>
      </c>
    </row>
    <row r="87" spans="2:11" customFormat="1" x14ac:dyDescent="0.25">
      <c r="B87" s="92"/>
      <c r="C87" s="18" t="s">
        <v>79</v>
      </c>
      <c r="D87" s="17" t="s">
        <v>80</v>
      </c>
      <c r="E87" s="46">
        <v>200</v>
      </c>
      <c r="F87" s="8"/>
      <c r="G87" s="47">
        <v>0.06</v>
      </c>
      <c r="H87" s="47">
        <f>0.06</f>
        <v>0.06</v>
      </c>
      <c r="I87" s="47">
        <f>6.7</f>
        <v>6.7</v>
      </c>
      <c r="J87" s="15">
        <f>I87*4+H87*9+G87*4</f>
        <v>27.58</v>
      </c>
      <c r="K87" s="36"/>
    </row>
    <row r="88" spans="2:11" customFormat="1" x14ac:dyDescent="0.25">
      <c r="B88" s="92"/>
      <c r="C88" s="14"/>
      <c r="D88" s="24" t="s">
        <v>21</v>
      </c>
      <c r="E88" s="7">
        <v>40</v>
      </c>
      <c r="F88" s="8"/>
      <c r="G88" s="14">
        <v>3.16</v>
      </c>
      <c r="H88" s="20">
        <v>0.4</v>
      </c>
      <c r="I88" s="14">
        <v>19.32</v>
      </c>
      <c r="J88" s="15">
        <f>I88*4+H88*9+G88*4</f>
        <v>93.52</v>
      </c>
      <c r="K88" s="36"/>
    </row>
    <row r="89" spans="2:11" customFormat="1" x14ac:dyDescent="0.25">
      <c r="B89" s="92"/>
      <c r="C89" s="14"/>
      <c r="D89" s="24" t="s">
        <v>22</v>
      </c>
      <c r="E89" s="7">
        <v>50</v>
      </c>
      <c r="F89" s="8"/>
      <c r="G89" s="20">
        <v>3.3</v>
      </c>
      <c r="H89" s="20">
        <v>0.6</v>
      </c>
      <c r="I89" s="14">
        <v>19.829999999999998</v>
      </c>
      <c r="J89" s="15">
        <f>I89*4+H89*9+G89*4</f>
        <v>97.92</v>
      </c>
      <c r="K89" s="36"/>
    </row>
    <row r="90" spans="2:11" customFormat="1" x14ac:dyDescent="0.25">
      <c r="B90" s="92"/>
      <c r="C90" s="88" t="s">
        <v>23</v>
      </c>
      <c r="D90" s="88"/>
      <c r="E90" s="21">
        <f>SUM(E83:E89)</f>
        <v>795</v>
      </c>
      <c r="F90" s="22">
        <v>99</v>
      </c>
      <c r="G90" s="23">
        <f>SUM(G83:G89)</f>
        <v>36.07</v>
      </c>
      <c r="H90" s="23">
        <f>SUM(H83:H89)</f>
        <v>21.869999999999997</v>
      </c>
      <c r="I90" s="23">
        <f>SUM(I83:I89)</f>
        <v>113.33999999999999</v>
      </c>
      <c r="J90" s="23">
        <f>SUM(J83:J89)</f>
        <v>755.17</v>
      </c>
      <c r="K90" s="59"/>
    </row>
    <row r="91" spans="2:11" customFormat="1" x14ac:dyDescent="0.25">
      <c r="B91" s="92" t="s">
        <v>81</v>
      </c>
      <c r="C91" s="7" t="s">
        <v>48</v>
      </c>
      <c r="D91" s="13" t="s">
        <v>82</v>
      </c>
      <c r="E91" s="9">
        <v>60</v>
      </c>
      <c r="F91" s="8"/>
      <c r="G91" s="14">
        <v>1.01</v>
      </c>
      <c r="H91" s="14">
        <v>5.2</v>
      </c>
      <c r="I91" s="14">
        <v>7.67</v>
      </c>
      <c r="J91" s="14">
        <v>81.55</v>
      </c>
      <c r="K91" s="36"/>
    </row>
    <row r="92" spans="2:11" customFormat="1" ht="31.5" x14ac:dyDescent="0.25">
      <c r="B92" s="92"/>
      <c r="C92" s="7" t="s">
        <v>83</v>
      </c>
      <c r="D92" s="24" t="s">
        <v>84</v>
      </c>
      <c r="E92" s="7">
        <v>200</v>
      </c>
      <c r="F92" s="8"/>
      <c r="G92" s="14">
        <v>2.12</v>
      </c>
      <c r="H92" s="20">
        <v>5.3</v>
      </c>
      <c r="I92" s="14">
        <v>14.64</v>
      </c>
      <c r="J92" s="14">
        <v>115.11</v>
      </c>
      <c r="K92" s="36"/>
    </row>
    <row r="93" spans="2:11" customFormat="1" x14ac:dyDescent="0.25">
      <c r="B93" s="92"/>
      <c r="C93" s="7"/>
      <c r="D93" s="25" t="s">
        <v>85</v>
      </c>
      <c r="E93" s="7">
        <v>200</v>
      </c>
      <c r="F93" s="8"/>
      <c r="G93" s="14">
        <v>17.78</v>
      </c>
      <c r="H93" s="14">
        <v>10.52</v>
      </c>
      <c r="I93" s="14">
        <v>22.9</v>
      </c>
      <c r="J93" s="14">
        <v>255.13</v>
      </c>
      <c r="K93" s="36"/>
    </row>
    <row r="94" spans="2:11" customFormat="1" x14ac:dyDescent="0.25">
      <c r="B94" s="92"/>
      <c r="C94" s="7" t="s">
        <v>30</v>
      </c>
      <c r="D94" s="24" t="s">
        <v>31</v>
      </c>
      <c r="E94" s="7">
        <v>200</v>
      </c>
      <c r="F94" s="8"/>
      <c r="G94" s="14">
        <v>0.59</v>
      </c>
      <c r="H94" s="14">
        <v>0.05</v>
      </c>
      <c r="I94" s="14">
        <v>18.579999999999998</v>
      </c>
      <c r="J94" s="14">
        <v>77.94</v>
      </c>
      <c r="K94" s="36"/>
    </row>
    <row r="95" spans="2:11" customFormat="1" x14ac:dyDescent="0.25">
      <c r="B95" s="92"/>
      <c r="C95" s="14"/>
      <c r="D95" s="24" t="s">
        <v>21</v>
      </c>
      <c r="E95" s="7">
        <v>40</v>
      </c>
      <c r="F95" s="8"/>
      <c r="G95" s="14">
        <v>3.16</v>
      </c>
      <c r="H95" s="20">
        <v>0.4</v>
      </c>
      <c r="I95" s="14">
        <v>19.32</v>
      </c>
      <c r="J95" s="7">
        <v>94</v>
      </c>
      <c r="K95" s="36"/>
    </row>
    <row r="96" spans="2:11" customFormat="1" x14ac:dyDescent="0.25">
      <c r="B96" s="92"/>
      <c r="C96" s="14"/>
      <c r="D96" s="24" t="s">
        <v>22</v>
      </c>
      <c r="E96" s="7">
        <v>50</v>
      </c>
      <c r="F96" s="8"/>
      <c r="G96" s="20">
        <v>3.3</v>
      </c>
      <c r="H96" s="20">
        <v>0.6</v>
      </c>
      <c r="I96" s="14">
        <v>19.829999999999998</v>
      </c>
      <c r="J96" s="7">
        <v>99</v>
      </c>
      <c r="K96" s="36"/>
    </row>
    <row r="97" spans="1:11" customFormat="1" x14ac:dyDescent="0.25">
      <c r="A97" s="1"/>
      <c r="B97" s="92"/>
      <c r="C97" s="88" t="s">
        <v>23</v>
      </c>
      <c r="D97" s="88"/>
      <c r="E97" s="21">
        <v>790</v>
      </c>
      <c r="F97" s="22">
        <v>99</v>
      </c>
      <c r="G97" s="23">
        <f>SUM(G91:G96)</f>
        <v>27.96</v>
      </c>
      <c r="H97" s="23">
        <f>SUM(H91:H96)</f>
        <v>22.07</v>
      </c>
      <c r="I97" s="23">
        <f>SUM(I91:I96)</f>
        <v>102.94</v>
      </c>
      <c r="J97" s="23">
        <f>SUM(J91:J96)</f>
        <v>722.73</v>
      </c>
      <c r="K97" s="59"/>
    </row>
    <row r="98" spans="1:11" s="36" customFormat="1" x14ac:dyDescent="0.25">
      <c r="B98" s="92" t="s">
        <v>86</v>
      </c>
      <c r="C98" s="9" t="s">
        <v>13</v>
      </c>
      <c r="D98" s="10" t="s">
        <v>14</v>
      </c>
      <c r="E98" s="9">
        <v>60</v>
      </c>
      <c r="F98" s="11"/>
      <c r="G98" s="12">
        <v>0.8</v>
      </c>
      <c r="H98" s="12">
        <v>3.0609999999999999</v>
      </c>
      <c r="I98" s="12">
        <v>4.1900000000000004</v>
      </c>
      <c r="J98" s="12">
        <v>47.54</v>
      </c>
    </row>
    <row r="99" spans="1:11" s="36" customFormat="1" x14ac:dyDescent="0.25">
      <c r="B99" s="92"/>
      <c r="C99" s="7" t="s">
        <v>27</v>
      </c>
      <c r="D99" s="24" t="s">
        <v>28</v>
      </c>
      <c r="E99" s="7">
        <v>205</v>
      </c>
      <c r="F99" s="8"/>
      <c r="G99" s="14">
        <v>1.79</v>
      </c>
      <c r="H99" s="14">
        <v>6.03</v>
      </c>
      <c r="I99" s="14">
        <v>14.48</v>
      </c>
      <c r="J99" s="14">
        <v>119.65</v>
      </c>
    </row>
    <row r="100" spans="1:11" customFormat="1" x14ac:dyDescent="0.25">
      <c r="A100" s="1"/>
      <c r="B100" s="92"/>
      <c r="C100" s="15"/>
      <c r="D100" s="24" t="s">
        <v>87</v>
      </c>
      <c r="E100" s="7">
        <v>200</v>
      </c>
      <c r="F100" s="8"/>
      <c r="G100" s="14">
        <v>14.7</v>
      </c>
      <c r="H100" s="14">
        <v>14.2</v>
      </c>
      <c r="I100" s="20">
        <v>2.6</v>
      </c>
      <c r="J100" s="14">
        <v>178.1</v>
      </c>
      <c r="K100" s="36"/>
    </row>
    <row r="101" spans="1:11" customFormat="1" x14ac:dyDescent="0.25">
      <c r="A101" s="1"/>
      <c r="B101" s="92"/>
      <c r="C101" s="7" t="s">
        <v>19</v>
      </c>
      <c r="D101" s="24" t="s">
        <v>39</v>
      </c>
      <c r="E101" s="7">
        <v>200</v>
      </c>
      <c r="F101" s="8"/>
      <c r="G101" s="14">
        <v>0.16</v>
      </c>
      <c r="H101" s="14">
        <v>0.04</v>
      </c>
      <c r="I101" s="14">
        <v>15.42</v>
      </c>
      <c r="J101" s="20">
        <v>63.6</v>
      </c>
      <c r="K101" s="36"/>
    </row>
    <row r="102" spans="1:11" customFormat="1" x14ac:dyDescent="0.25">
      <c r="A102" s="1"/>
      <c r="B102" s="92"/>
      <c r="C102" s="14"/>
      <c r="D102" s="24" t="s">
        <v>21</v>
      </c>
      <c r="E102" s="7">
        <v>40</v>
      </c>
      <c r="F102" s="8"/>
      <c r="G102" s="14">
        <v>3.16</v>
      </c>
      <c r="H102" s="20">
        <v>0.4</v>
      </c>
      <c r="I102" s="14">
        <v>19.32</v>
      </c>
      <c r="J102" s="7">
        <v>94</v>
      </c>
      <c r="K102" s="36"/>
    </row>
    <row r="103" spans="1:11" customFormat="1" x14ac:dyDescent="0.25">
      <c r="A103" s="1"/>
      <c r="B103" s="92"/>
      <c r="C103" s="14"/>
      <c r="D103" s="24" t="s">
        <v>22</v>
      </c>
      <c r="E103" s="7">
        <v>50</v>
      </c>
      <c r="F103" s="8"/>
      <c r="G103" s="20">
        <v>3.3</v>
      </c>
      <c r="H103" s="20">
        <v>0.6</v>
      </c>
      <c r="I103" s="14">
        <v>19.829999999999998</v>
      </c>
      <c r="J103" s="7">
        <v>99</v>
      </c>
      <c r="K103" s="36"/>
    </row>
    <row r="104" spans="1:11" customFormat="1" x14ac:dyDescent="0.25">
      <c r="A104" s="1"/>
      <c r="B104" s="92"/>
      <c r="C104" s="88" t="s">
        <v>23</v>
      </c>
      <c r="D104" s="88"/>
      <c r="E104" s="21">
        <f>SUM(E98:E103)</f>
        <v>755</v>
      </c>
      <c r="F104" s="22">
        <v>99</v>
      </c>
      <c r="G104" s="23">
        <f>SUM(G98:G103)</f>
        <v>23.91</v>
      </c>
      <c r="H104" s="23">
        <f>SUM(H98:H103)</f>
        <v>24.331</v>
      </c>
      <c r="I104" s="23">
        <f>SUM(I98:I103)</f>
        <v>75.84</v>
      </c>
      <c r="J104" s="23">
        <f>SUM(J98:J103)</f>
        <v>601.89</v>
      </c>
      <c r="K104" s="59"/>
    </row>
    <row r="105" spans="1:11" customFormat="1" x14ac:dyDescent="0.25">
      <c r="A105" s="1"/>
      <c r="B105" s="92" t="s">
        <v>88</v>
      </c>
      <c r="C105" s="9" t="s">
        <v>54</v>
      </c>
      <c r="D105" s="10" t="s">
        <v>89</v>
      </c>
      <c r="E105" s="7">
        <v>60</v>
      </c>
      <c r="F105" s="8"/>
      <c r="G105" s="14">
        <v>1.26</v>
      </c>
      <c r="H105" s="14">
        <v>3.11</v>
      </c>
      <c r="I105" s="14">
        <v>4.46</v>
      </c>
      <c r="J105" s="7">
        <v>51</v>
      </c>
      <c r="K105" s="36"/>
    </row>
    <row r="106" spans="1:11" s="36" customFormat="1" ht="31.5" x14ac:dyDescent="0.25">
      <c r="A106" s="1"/>
      <c r="B106" s="92"/>
      <c r="C106" s="27" t="s">
        <v>35</v>
      </c>
      <c r="D106" s="24" t="s">
        <v>36</v>
      </c>
      <c r="E106" s="8">
        <v>200</v>
      </c>
      <c r="F106" s="8"/>
      <c r="G106" s="20">
        <v>4.7</v>
      </c>
      <c r="H106" s="14">
        <v>4.3</v>
      </c>
      <c r="I106" s="14">
        <v>15.42</v>
      </c>
      <c r="J106" s="20">
        <v>102.7</v>
      </c>
    </row>
    <row r="107" spans="1:11" customFormat="1" x14ac:dyDescent="0.25">
      <c r="A107" s="1"/>
      <c r="B107" s="92"/>
      <c r="C107" s="26"/>
      <c r="D107" s="17" t="s">
        <v>90</v>
      </c>
      <c r="E107" s="31">
        <v>90</v>
      </c>
      <c r="F107" s="27"/>
      <c r="G107" s="26">
        <f>16</f>
        <v>16</v>
      </c>
      <c r="H107" s="26">
        <v>7.5</v>
      </c>
      <c r="I107" s="26">
        <f>1.21</f>
        <v>1.21</v>
      </c>
      <c r="J107" s="26">
        <f>I107*4+H107*9+G107*4</f>
        <v>136.34</v>
      </c>
      <c r="K107" s="36"/>
    </row>
    <row r="108" spans="1:11" customFormat="1" ht="31.5" x14ac:dyDescent="0.25">
      <c r="A108" s="1"/>
      <c r="B108" s="92"/>
      <c r="C108" s="7">
        <v>487</v>
      </c>
      <c r="D108" s="24" t="s">
        <v>91</v>
      </c>
      <c r="E108" s="7">
        <v>150</v>
      </c>
      <c r="F108" s="8"/>
      <c r="G108" s="14">
        <v>3.17</v>
      </c>
      <c r="H108" s="20">
        <v>3.54</v>
      </c>
      <c r="I108" s="14">
        <v>24.617999999999999</v>
      </c>
      <c r="J108" s="14">
        <v>143.143</v>
      </c>
      <c r="K108" s="36"/>
    </row>
    <row r="109" spans="1:11" customFormat="1" x14ac:dyDescent="0.25">
      <c r="A109" s="1"/>
      <c r="B109" s="92"/>
      <c r="C109" s="14" t="s">
        <v>19</v>
      </c>
      <c r="D109" s="24" t="s">
        <v>20</v>
      </c>
      <c r="E109" s="7">
        <v>200</v>
      </c>
      <c r="F109" s="8"/>
      <c r="G109" s="14">
        <v>0.16</v>
      </c>
      <c r="H109" s="14">
        <v>0.16</v>
      </c>
      <c r="I109" s="20">
        <v>14.9</v>
      </c>
      <c r="J109" s="14">
        <v>62.69</v>
      </c>
      <c r="K109" s="36"/>
    </row>
    <row r="110" spans="1:11" customFormat="1" x14ac:dyDescent="0.25">
      <c r="A110" s="1"/>
      <c r="B110" s="92"/>
      <c r="C110" s="14"/>
      <c r="D110" s="24" t="s">
        <v>21</v>
      </c>
      <c r="E110" s="7">
        <v>40</v>
      </c>
      <c r="F110" s="8"/>
      <c r="G110" s="14">
        <v>3.16</v>
      </c>
      <c r="H110" s="20">
        <v>0.4</v>
      </c>
      <c r="I110" s="14">
        <v>19.32</v>
      </c>
      <c r="J110" s="7">
        <v>94</v>
      </c>
      <c r="K110" s="36"/>
    </row>
    <row r="111" spans="1:11" customFormat="1" x14ac:dyDescent="0.25">
      <c r="A111" s="1"/>
      <c r="B111" s="92"/>
      <c r="C111" s="14"/>
      <c r="D111" s="24" t="s">
        <v>22</v>
      </c>
      <c r="E111" s="7">
        <v>50</v>
      </c>
      <c r="F111" s="8"/>
      <c r="G111" s="20">
        <v>3.3</v>
      </c>
      <c r="H111" s="20">
        <v>0.6</v>
      </c>
      <c r="I111" s="14">
        <v>19.829999999999998</v>
      </c>
      <c r="J111" s="7">
        <v>99</v>
      </c>
      <c r="K111" s="36"/>
    </row>
    <row r="112" spans="1:11" customFormat="1" x14ac:dyDescent="0.25">
      <c r="A112" s="1"/>
      <c r="B112" s="92"/>
      <c r="C112" s="88" t="s">
        <v>23</v>
      </c>
      <c r="D112" s="88"/>
      <c r="E112" s="21">
        <f>SUM(E105:E111)</f>
        <v>790</v>
      </c>
      <c r="F112" s="22">
        <v>99</v>
      </c>
      <c r="G112" s="23">
        <f>SUM(G105:G111)</f>
        <v>31.750000000000004</v>
      </c>
      <c r="H112" s="23">
        <f>SUM(H105:H111)</f>
        <v>19.61</v>
      </c>
      <c r="I112" s="23">
        <f>SUM(I105:I111)</f>
        <v>99.757999999999996</v>
      </c>
      <c r="J112" s="23">
        <f>SUM(J105:J111)</f>
        <v>688.87300000000005</v>
      </c>
      <c r="K112" s="59"/>
    </row>
    <row r="113" spans="2:11" customFormat="1" x14ac:dyDescent="0.25">
      <c r="B113" s="92" t="s">
        <v>92</v>
      </c>
      <c r="C113" s="7" t="s">
        <v>25</v>
      </c>
      <c r="D113" s="24" t="s">
        <v>26</v>
      </c>
      <c r="E113" s="7">
        <v>60</v>
      </c>
      <c r="F113" s="8"/>
      <c r="G113" s="14">
        <v>1.01</v>
      </c>
      <c r="H113" s="20">
        <v>4.0999999999999996</v>
      </c>
      <c r="I113" s="14">
        <v>2.98</v>
      </c>
      <c r="J113" s="14">
        <v>53.15</v>
      </c>
      <c r="K113" s="36"/>
    </row>
    <row r="114" spans="2:11" customFormat="1" ht="31.5" x14ac:dyDescent="0.25">
      <c r="B114" s="92"/>
      <c r="C114" s="70" t="s">
        <v>50</v>
      </c>
      <c r="D114" s="71" t="s">
        <v>51</v>
      </c>
      <c r="E114" s="70">
        <v>200</v>
      </c>
      <c r="G114" s="72">
        <v>4.7</v>
      </c>
      <c r="H114" s="73">
        <v>2.44</v>
      </c>
      <c r="I114" s="73">
        <v>15.42</v>
      </c>
      <c r="J114" s="72">
        <v>102.7</v>
      </c>
      <c r="K114" s="36"/>
    </row>
    <row r="115" spans="2:11" s="41" customFormat="1" x14ac:dyDescent="0.25">
      <c r="B115" s="92"/>
      <c r="C115" s="7" t="s">
        <v>72</v>
      </c>
      <c r="D115" s="10" t="s">
        <v>125</v>
      </c>
      <c r="E115" s="7" t="s">
        <v>126</v>
      </c>
      <c r="F115" s="8"/>
      <c r="G115" s="14">
        <v>12.93</v>
      </c>
      <c r="H115" s="14">
        <v>16.22</v>
      </c>
      <c r="I115" s="14">
        <v>11.76</v>
      </c>
      <c r="J115" s="14">
        <v>244.79</v>
      </c>
    </row>
    <row r="116" spans="2:11" customFormat="1" x14ac:dyDescent="0.25">
      <c r="B116" s="92"/>
      <c r="C116" s="46">
        <v>171</v>
      </c>
      <c r="D116" s="66" t="s">
        <v>93</v>
      </c>
      <c r="E116" s="46">
        <v>150</v>
      </c>
      <c r="F116" s="8"/>
      <c r="G116" s="47">
        <v>6.6</v>
      </c>
      <c r="H116" s="47">
        <v>8.9</v>
      </c>
      <c r="I116" s="47">
        <v>32.4</v>
      </c>
      <c r="J116" s="47">
        <v>237</v>
      </c>
      <c r="K116" s="36"/>
    </row>
    <row r="117" spans="2:11" customFormat="1" x14ac:dyDescent="0.25">
      <c r="B117" s="92"/>
      <c r="C117" s="7" t="s">
        <v>30</v>
      </c>
      <c r="D117" s="24" t="s">
        <v>31</v>
      </c>
      <c r="E117" s="7">
        <v>200</v>
      </c>
      <c r="F117" s="8"/>
      <c r="G117" s="14">
        <v>0.59</v>
      </c>
      <c r="H117" s="14">
        <v>0.05</v>
      </c>
      <c r="I117" s="14">
        <v>18.579999999999998</v>
      </c>
      <c r="J117" s="14">
        <v>77.94</v>
      </c>
      <c r="K117" s="36"/>
    </row>
    <row r="118" spans="2:11" customFormat="1" x14ac:dyDescent="0.25">
      <c r="B118" s="92"/>
      <c r="C118" s="14"/>
      <c r="D118" s="24" t="s">
        <v>21</v>
      </c>
      <c r="E118" s="7">
        <v>40</v>
      </c>
      <c r="F118" s="8"/>
      <c r="G118" s="14">
        <v>3.16</v>
      </c>
      <c r="H118" s="20">
        <v>0.4</v>
      </c>
      <c r="I118" s="14">
        <v>19.32</v>
      </c>
      <c r="J118" s="7">
        <v>94</v>
      </c>
      <c r="K118" s="36"/>
    </row>
    <row r="119" spans="2:11" customFormat="1" x14ac:dyDescent="0.25">
      <c r="B119" s="92"/>
      <c r="C119" s="14"/>
      <c r="D119" s="24" t="s">
        <v>22</v>
      </c>
      <c r="E119" s="7">
        <v>50</v>
      </c>
      <c r="F119" s="8"/>
      <c r="G119" s="20">
        <v>3.3</v>
      </c>
      <c r="H119" s="20">
        <v>0.6</v>
      </c>
      <c r="I119" s="14">
        <v>19.829999999999998</v>
      </c>
      <c r="J119" s="7">
        <v>99</v>
      </c>
      <c r="K119" s="36"/>
    </row>
    <row r="120" spans="2:11" customFormat="1" x14ac:dyDescent="0.25">
      <c r="B120" s="92"/>
      <c r="C120" s="88" t="s">
        <v>23</v>
      </c>
      <c r="D120" s="88"/>
      <c r="E120" s="21">
        <v>820</v>
      </c>
      <c r="F120" s="22">
        <v>99</v>
      </c>
      <c r="G120" s="23">
        <f>SUM(G113:G119)</f>
        <v>32.29</v>
      </c>
      <c r="H120" s="23">
        <f>SUM(H113:H119)</f>
        <v>32.71</v>
      </c>
      <c r="I120" s="23">
        <f>SUM(I113:I119)</f>
        <v>120.28999999999998</v>
      </c>
      <c r="J120" s="23">
        <f>SUM(J113:J119)</f>
        <v>908.57999999999993</v>
      </c>
      <c r="K120" s="59"/>
    </row>
    <row r="121" spans="2:11" customFormat="1" ht="31.5" x14ac:dyDescent="0.25">
      <c r="B121" s="92" t="s">
        <v>94</v>
      </c>
      <c r="C121" s="9"/>
      <c r="D121" s="10" t="s">
        <v>95</v>
      </c>
      <c r="E121" s="7">
        <v>60</v>
      </c>
      <c r="F121" s="8"/>
      <c r="G121" s="14">
        <v>1.89</v>
      </c>
      <c r="H121" s="14">
        <v>3.74</v>
      </c>
      <c r="I121" s="14">
        <v>7.12</v>
      </c>
      <c r="J121" s="14">
        <v>69.97</v>
      </c>
      <c r="K121" s="36"/>
    </row>
    <row r="122" spans="2:11" customFormat="1" ht="31.5" x14ac:dyDescent="0.25">
      <c r="B122" s="92"/>
      <c r="C122" s="7" t="s">
        <v>15</v>
      </c>
      <c r="D122" s="24" t="s">
        <v>116</v>
      </c>
      <c r="E122" s="39">
        <v>205</v>
      </c>
      <c r="F122" s="8"/>
      <c r="G122" s="35">
        <v>1.53</v>
      </c>
      <c r="H122" s="74">
        <v>4.9000000000000004</v>
      </c>
      <c r="I122" s="35">
        <v>7.94</v>
      </c>
      <c r="J122" s="35">
        <v>82.42</v>
      </c>
      <c r="K122" s="36"/>
    </row>
    <row r="123" spans="2:11" customFormat="1" x14ac:dyDescent="0.25">
      <c r="B123" s="92"/>
      <c r="C123" s="7" t="s">
        <v>52</v>
      </c>
      <c r="D123" s="24" t="s">
        <v>127</v>
      </c>
      <c r="E123" s="39">
        <v>90</v>
      </c>
      <c r="F123" s="8"/>
      <c r="G123" s="63">
        <v>22.3</v>
      </c>
      <c r="H123" s="63">
        <v>6.8</v>
      </c>
      <c r="I123" s="63">
        <v>5.3</v>
      </c>
      <c r="J123" s="15">
        <f>I123*4+H123*9+G123*4</f>
        <v>171.6</v>
      </c>
      <c r="K123" s="36"/>
    </row>
    <row r="124" spans="2:11" customFormat="1" ht="31.5" x14ac:dyDescent="0.25">
      <c r="B124" s="92"/>
      <c r="C124" s="7" t="s">
        <v>96</v>
      </c>
      <c r="D124" s="24" t="s">
        <v>128</v>
      </c>
      <c r="E124" s="39">
        <v>155</v>
      </c>
      <c r="F124" s="8"/>
      <c r="G124" s="35">
        <v>3.24</v>
      </c>
      <c r="H124" s="35">
        <v>6.82</v>
      </c>
      <c r="I124" s="35">
        <v>22.25</v>
      </c>
      <c r="J124" s="35">
        <v>163.78</v>
      </c>
      <c r="K124" s="36"/>
    </row>
    <row r="125" spans="2:11" customFormat="1" x14ac:dyDescent="0.25">
      <c r="B125" s="92"/>
      <c r="C125" s="14" t="s">
        <v>19</v>
      </c>
      <c r="D125" s="24" t="s">
        <v>20</v>
      </c>
      <c r="E125" s="7">
        <v>200</v>
      </c>
      <c r="F125" s="8"/>
      <c r="G125" s="14">
        <v>0.16</v>
      </c>
      <c r="H125" s="14">
        <v>0.16</v>
      </c>
      <c r="I125" s="20">
        <v>14.9</v>
      </c>
      <c r="J125" s="14">
        <v>62.69</v>
      </c>
      <c r="K125" s="36"/>
    </row>
    <row r="126" spans="2:11" customFormat="1" x14ac:dyDescent="0.25">
      <c r="B126" s="92"/>
      <c r="C126" s="14"/>
      <c r="D126" s="24" t="s">
        <v>21</v>
      </c>
      <c r="E126" s="7">
        <v>40</v>
      </c>
      <c r="F126" s="8"/>
      <c r="G126" s="14">
        <v>3.16</v>
      </c>
      <c r="H126" s="20">
        <v>0.4</v>
      </c>
      <c r="I126" s="14">
        <v>19.32</v>
      </c>
      <c r="J126" s="7">
        <v>94</v>
      </c>
      <c r="K126" s="36"/>
    </row>
    <row r="127" spans="2:11" customFormat="1" x14ac:dyDescent="0.25">
      <c r="B127" s="92"/>
      <c r="C127" s="14"/>
      <c r="D127" s="24" t="s">
        <v>22</v>
      </c>
      <c r="E127" s="7">
        <v>50</v>
      </c>
      <c r="F127" s="8"/>
      <c r="G127" s="20">
        <v>3.3</v>
      </c>
      <c r="H127" s="20">
        <v>0.6</v>
      </c>
      <c r="I127" s="14">
        <v>19.829999999999998</v>
      </c>
      <c r="J127" s="7">
        <v>99</v>
      </c>
      <c r="K127" s="36"/>
    </row>
    <row r="128" spans="2:11" customFormat="1" x14ac:dyDescent="0.25">
      <c r="B128" s="92"/>
      <c r="C128" s="88" t="s">
        <v>23</v>
      </c>
      <c r="D128" s="88"/>
      <c r="E128" s="64">
        <f>SUM(E121:E127)</f>
        <v>800</v>
      </c>
      <c r="F128" s="22">
        <v>99</v>
      </c>
      <c r="G128" s="65">
        <f>SUM(G121:G127)</f>
        <v>35.58</v>
      </c>
      <c r="H128" s="65">
        <f>SUM(H121:H127)</f>
        <v>23.42</v>
      </c>
      <c r="I128" s="65">
        <f>SUM(I121:I127)</f>
        <v>96.66</v>
      </c>
      <c r="J128" s="65">
        <f>SUM(J121:J127)</f>
        <v>743.46</v>
      </c>
      <c r="K128" s="59"/>
    </row>
    <row r="129" spans="2:11" customFormat="1" x14ac:dyDescent="0.25">
      <c r="B129" s="92" t="s">
        <v>97</v>
      </c>
      <c r="C129" s="27" t="s">
        <v>41</v>
      </c>
      <c r="D129" s="60" t="s">
        <v>42</v>
      </c>
      <c r="E129" s="8">
        <v>60</v>
      </c>
      <c r="F129" s="8"/>
      <c r="G129" s="29">
        <v>1.66</v>
      </c>
      <c r="H129" s="29">
        <v>4.5</v>
      </c>
      <c r="I129" s="29">
        <v>7.01</v>
      </c>
      <c r="J129" s="29">
        <f>I129*4+H129*9+G129*4</f>
        <v>75.179999999999993</v>
      </c>
      <c r="K129" s="36"/>
    </row>
    <row r="130" spans="2:11" customFormat="1" x14ac:dyDescent="0.25">
      <c r="B130" s="92"/>
      <c r="C130" s="27"/>
      <c r="D130" s="60" t="s">
        <v>129</v>
      </c>
      <c r="E130" s="8">
        <v>205</v>
      </c>
      <c r="F130" s="8"/>
      <c r="G130" s="14">
        <v>2.0099999999999998</v>
      </c>
      <c r="H130" s="14">
        <v>4.01</v>
      </c>
      <c r="I130" s="14">
        <v>9.48</v>
      </c>
      <c r="J130" s="20">
        <v>82.6</v>
      </c>
      <c r="K130" s="36"/>
    </row>
    <row r="131" spans="2:11" s="36" customFormat="1" x14ac:dyDescent="0.25">
      <c r="B131" s="92"/>
      <c r="C131" s="48">
        <v>294</v>
      </c>
      <c r="D131" s="30" t="s">
        <v>73</v>
      </c>
      <c r="E131" s="62">
        <v>90</v>
      </c>
      <c r="F131" s="49"/>
      <c r="G131" s="14">
        <v>11.49</v>
      </c>
      <c r="H131" s="14">
        <v>13.42</v>
      </c>
      <c r="I131" s="14">
        <v>10.85</v>
      </c>
      <c r="J131" s="14">
        <v>211.77</v>
      </c>
    </row>
    <row r="132" spans="2:11" customFormat="1" ht="31.5" x14ac:dyDescent="0.25">
      <c r="B132" s="92"/>
      <c r="C132" s="7" t="s">
        <v>18</v>
      </c>
      <c r="D132" s="17" t="s">
        <v>124</v>
      </c>
      <c r="E132" s="18" t="s">
        <v>119</v>
      </c>
      <c r="F132" s="8"/>
      <c r="G132" s="19">
        <v>6.75</v>
      </c>
      <c r="H132" s="15">
        <v>8.8000000000000007</v>
      </c>
      <c r="I132" s="19">
        <v>46.2</v>
      </c>
      <c r="J132" s="15">
        <f>I132*4+H132*9+G132*4</f>
        <v>291</v>
      </c>
      <c r="K132" s="36"/>
    </row>
    <row r="133" spans="2:11" customFormat="1" x14ac:dyDescent="0.25">
      <c r="B133" s="92"/>
      <c r="C133" s="14" t="s">
        <v>19</v>
      </c>
      <c r="D133" s="24" t="s">
        <v>98</v>
      </c>
      <c r="E133" s="7">
        <v>200</v>
      </c>
      <c r="F133" s="8"/>
      <c r="G133" s="14">
        <v>0.24</v>
      </c>
      <c r="H133" s="14">
        <v>0.13</v>
      </c>
      <c r="I133" s="14">
        <v>15.14</v>
      </c>
      <c r="J133" s="15">
        <f>(G133+I133)*4+H133*9</f>
        <v>62.690000000000005</v>
      </c>
      <c r="K133" s="36"/>
    </row>
    <row r="134" spans="2:11" customFormat="1" x14ac:dyDescent="0.25">
      <c r="B134" s="92"/>
      <c r="C134" s="14"/>
      <c r="D134" s="24" t="s">
        <v>21</v>
      </c>
      <c r="E134" s="7">
        <v>40</v>
      </c>
      <c r="F134" s="8"/>
      <c r="G134" s="14">
        <v>3.16</v>
      </c>
      <c r="H134" s="20">
        <v>0.4</v>
      </c>
      <c r="I134" s="14">
        <v>19.32</v>
      </c>
      <c r="J134" s="7">
        <v>94</v>
      </c>
      <c r="K134" s="36"/>
    </row>
    <row r="135" spans="2:11" customFormat="1" x14ac:dyDescent="0.25">
      <c r="B135" s="92"/>
      <c r="C135" s="14"/>
      <c r="D135" s="24" t="s">
        <v>22</v>
      </c>
      <c r="E135" s="7">
        <v>50</v>
      </c>
      <c r="F135" s="8"/>
      <c r="G135" s="20">
        <v>3.3</v>
      </c>
      <c r="H135" s="20">
        <v>0.6</v>
      </c>
      <c r="I135" s="14">
        <v>19.829999999999998</v>
      </c>
      <c r="J135" s="7">
        <v>99</v>
      </c>
      <c r="K135" s="36"/>
    </row>
    <row r="136" spans="2:11" customFormat="1" x14ac:dyDescent="0.25">
      <c r="B136" s="92"/>
      <c r="C136" s="88" t="s">
        <v>23</v>
      </c>
      <c r="D136" s="88"/>
      <c r="E136" s="21">
        <v>830</v>
      </c>
      <c r="F136" s="22">
        <v>99</v>
      </c>
      <c r="G136" s="23">
        <f>SUM(G129:G135)</f>
        <v>28.61</v>
      </c>
      <c r="H136" s="23">
        <f>SUM(H129:H135)</f>
        <v>31.86</v>
      </c>
      <c r="I136" s="23">
        <f>SUM(I129:I135)</f>
        <v>127.83</v>
      </c>
      <c r="J136" s="23">
        <f>SUM(J129:J135)</f>
        <v>916.24</v>
      </c>
      <c r="K136" s="59"/>
    </row>
    <row r="137" spans="2:11" customFormat="1" ht="31.5" x14ac:dyDescent="0.25">
      <c r="B137" s="92" t="s">
        <v>99</v>
      </c>
      <c r="C137" s="7"/>
      <c r="D137" s="10" t="s">
        <v>130</v>
      </c>
      <c r="E137" s="7">
        <v>60</v>
      </c>
      <c r="F137" s="8"/>
      <c r="G137" s="14">
        <v>1.26</v>
      </c>
      <c r="H137" s="14">
        <v>3.11</v>
      </c>
      <c r="I137" s="14">
        <v>4.46</v>
      </c>
      <c r="J137" s="7">
        <v>51</v>
      </c>
      <c r="K137" s="36"/>
    </row>
    <row r="138" spans="2:11" customFormat="1" ht="31.5" x14ac:dyDescent="0.25">
      <c r="B138" s="92"/>
      <c r="C138" s="7" t="s">
        <v>50</v>
      </c>
      <c r="D138" s="24" t="s">
        <v>36</v>
      </c>
      <c r="E138" s="7">
        <v>200</v>
      </c>
      <c r="F138" s="8"/>
      <c r="G138" s="20">
        <v>4.7</v>
      </c>
      <c r="H138" s="14">
        <v>4.3</v>
      </c>
      <c r="I138" s="14">
        <v>15.42</v>
      </c>
      <c r="J138" s="20">
        <v>102.7</v>
      </c>
      <c r="K138" s="36"/>
    </row>
    <row r="139" spans="2:11" customFormat="1" x14ac:dyDescent="0.25">
      <c r="B139" s="92"/>
      <c r="C139" s="15" t="s">
        <v>43</v>
      </c>
      <c r="D139" s="25" t="s">
        <v>100</v>
      </c>
      <c r="E139" s="18">
        <v>90</v>
      </c>
      <c r="F139" s="8"/>
      <c r="G139" s="15">
        <v>10.79</v>
      </c>
      <c r="H139" s="15">
        <v>16.170000000000002</v>
      </c>
      <c r="I139" s="15">
        <v>1.36</v>
      </c>
      <c r="J139" s="15">
        <v>194.16</v>
      </c>
      <c r="K139" s="36"/>
    </row>
    <row r="140" spans="2:11" customFormat="1" x14ac:dyDescent="0.25">
      <c r="B140" s="92"/>
      <c r="C140" s="7" t="s">
        <v>18</v>
      </c>
      <c r="D140" s="17" t="s">
        <v>68</v>
      </c>
      <c r="E140" s="18">
        <v>150</v>
      </c>
      <c r="F140" s="8"/>
      <c r="G140" s="15">
        <v>3.45</v>
      </c>
      <c r="H140" s="15">
        <v>4.1900000000000004</v>
      </c>
      <c r="I140" s="15">
        <v>18.96</v>
      </c>
      <c r="J140" s="15">
        <f>I140*4+H140*9+G140*4</f>
        <v>127.35000000000001</v>
      </c>
      <c r="K140" s="36"/>
    </row>
    <row r="141" spans="2:11" customFormat="1" x14ac:dyDescent="0.25">
      <c r="B141" s="92"/>
      <c r="C141" s="7" t="s">
        <v>19</v>
      </c>
      <c r="D141" s="24" t="s">
        <v>39</v>
      </c>
      <c r="E141" s="7">
        <v>200</v>
      </c>
      <c r="F141" s="8"/>
      <c r="G141" s="14">
        <v>0.16</v>
      </c>
      <c r="H141" s="14">
        <v>0.04</v>
      </c>
      <c r="I141" s="14">
        <v>15.42</v>
      </c>
      <c r="J141" s="20">
        <v>63.6</v>
      </c>
      <c r="K141" s="36"/>
    </row>
    <row r="142" spans="2:11" customFormat="1" x14ac:dyDescent="0.25">
      <c r="B142" s="92"/>
      <c r="C142" s="14"/>
      <c r="D142" s="24" t="s">
        <v>21</v>
      </c>
      <c r="E142" s="7">
        <v>40</v>
      </c>
      <c r="F142" s="8"/>
      <c r="G142" s="14">
        <v>3.16</v>
      </c>
      <c r="H142" s="20">
        <v>0.4</v>
      </c>
      <c r="I142" s="14">
        <v>19.32</v>
      </c>
      <c r="J142" s="7">
        <v>94</v>
      </c>
      <c r="K142" s="36"/>
    </row>
    <row r="143" spans="2:11" customFormat="1" x14ac:dyDescent="0.25">
      <c r="B143" s="92"/>
      <c r="C143" s="14"/>
      <c r="D143" s="24" t="s">
        <v>22</v>
      </c>
      <c r="E143" s="7">
        <v>50</v>
      </c>
      <c r="F143" s="8"/>
      <c r="G143" s="20">
        <v>3.3</v>
      </c>
      <c r="H143" s="20">
        <v>0.6</v>
      </c>
      <c r="I143" s="14">
        <v>19.829999999999998</v>
      </c>
      <c r="J143" s="7">
        <v>99</v>
      </c>
      <c r="K143" s="36"/>
    </row>
    <row r="144" spans="2:11" customFormat="1" x14ac:dyDescent="0.25">
      <c r="B144" s="75"/>
      <c r="C144" s="88" t="s">
        <v>23</v>
      </c>
      <c r="D144" s="88"/>
      <c r="E144" s="21">
        <f>SUM(E137:E143)</f>
        <v>790</v>
      </c>
      <c r="F144" s="22">
        <v>99</v>
      </c>
      <c r="G144" s="23">
        <f>SUM(G137:G143)</f>
        <v>26.82</v>
      </c>
      <c r="H144" s="23">
        <f>SUM(H137:H143)</f>
        <v>28.810000000000002</v>
      </c>
      <c r="I144" s="23">
        <f>SUM(I137:I143)</f>
        <v>94.77</v>
      </c>
      <c r="J144" s="23">
        <f>SUM(J137:J143)</f>
        <v>731.81000000000006</v>
      </c>
      <c r="K144" s="59"/>
    </row>
    <row r="145" spans="2:16" customFormat="1" ht="31.5" x14ac:dyDescent="0.25">
      <c r="B145" s="92" t="s">
        <v>101</v>
      </c>
      <c r="C145" s="7" t="s">
        <v>64</v>
      </c>
      <c r="D145" s="24" t="s">
        <v>65</v>
      </c>
      <c r="E145" s="7">
        <v>60</v>
      </c>
      <c r="F145" s="8"/>
      <c r="G145" s="14">
        <v>1.07</v>
      </c>
      <c r="H145" s="14">
        <v>3.29</v>
      </c>
      <c r="I145" s="14">
        <v>4.21</v>
      </c>
      <c r="J145" s="14">
        <v>50.52</v>
      </c>
      <c r="K145" s="36"/>
      <c r="L145" s="76"/>
      <c r="M145" s="58"/>
      <c r="N145" s="58"/>
      <c r="O145" s="58"/>
      <c r="P145" s="58"/>
    </row>
    <row r="146" spans="2:16" customFormat="1" ht="31.5" x14ac:dyDescent="0.25">
      <c r="B146" s="92"/>
      <c r="C146" s="7" t="s">
        <v>27</v>
      </c>
      <c r="D146" s="24" t="s">
        <v>118</v>
      </c>
      <c r="E146" s="7">
        <v>205</v>
      </c>
      <c r="F146" s="8"/>
      <c r="G146" s="14">
        <v>1.79</v>
      </c>
      <c r="H146" s="14">
        <v>6.03</v>
      </c>
      <c r="I146" s="14">
        <v>14.48</v>
      </c>
      <c r="J146" s="14">
        <v>119.65</v>
      </c>
      <c r="K146" s="36"/>
      <c r="L146" s="76"/>
      <c r="M146" s="58"/>
      <c r="N146" s="58"/>
      <c r="O146" s="58"/>
      <c r="P146" s="58"/>
    </row>
    <row r="147" spans="2:16" customFormat="1" ht="31.5" x14ac:dyDescent="0.25">
      <c r="B147" s="92"/>
      <c r="C147" s="7" t="s">
        <v>102</v>
      </c>
      <c r="D147" s="24" t="s">
        <v>131</v>
      </c>
      <c r="E147" s="7">
        <v>205</v>
      </c>
      <c r="F147" s="8"/>
      <c r="G147" s="20">
        <v>21.54</v>
      </c>
      <c r="H147" s="14">
        <v>12.65</v>
      </c>
      <c r="I147" s="14">
        <v>42.02</v>
      </c>
      <c r="J147" s="20">
        <v>363.55</v>
      </c>
      <c r="K147" s="36"/>
      <c r="L147" s="76"/>
      <c r="M147" s="77"/>
      <c r="N147" s="58"/>
      <c r="O147" s="58"/>
      <c r="P147" s="77"/>
    </row>
    <row r="148" spans="2:16" customFormat="1" x14ac:dyDescent="0.25">
      <c r="B148" s="92"/>
      <c r="C148" s="7" t="s">
        <v>30</v>
      </c>
      <c r="D148" s="24" t="s">
        <v>31</v>
      </c>
      <c r="E148" s="7">
        <v>200</v>
      </c>
      <c r="F148" s="8"/>
      <c r="G148" s="14">
        <v>0.59</v>
      </c>
      <c r="H148" s="14">
        <v>0.05</v>
      </c>
      <c r="I148" s="14">
        <v>18.579999999999998</v>
      </c>
      <c r="J148" s="14">
        <v>77.94</v>
      </c>
      <c r="K148" s="36"/>
      <c r="L148" s="76"/>
      <c r="M148" s="58"/>
      <c r="N148" s="58"/>
      <c r="O148" s="58"/>
      <c r="P148" s="58"/>
    </row>
    <row r="149" spans="2:16" customFormat="1" x14ac:dyDescent="0.25">
      <c r="B149" s="92"/>
      <c r="C149" s="14"/>
      <c r="D149" s="24" t="s">
        <v>21</v>
      </c>
      <c r="E149" s="7">
        <v>40</v>
      </c>
      <c r="F149" s="8"/>
      <c r="G149" s="14">
        <v>3.16</v>
      </c>
      <c r="H149" s="20">
        <v>0.4</v>
      </c>
      <c r="I149" s="14">
        <v>19.32</v>
      </c>
      <c r="J149" s="7">
        <v>94</v>
      </c>
      <c r="K149" s="36"/>
      <c r="L149" s="76"/>
      <c r="M149" s="58"/>
      <c r="N149" s="77"/>
      <c r="O149" s="58"/>
      <c r="P149" s="76"/>
    </row>
    <row r="150" spans="2:16" customFormat="1" x14ac:dyDescent="0.25">
      <c r="B150" s="92"/>
      <c r="C150" s="14"/>
      <c r="D150" s="24" t="s">
        <v>22</v>
      </c>
      <c r="E150" s="7">
        <v>50</v>
      </c>
      <c r="F150" s="8"/>
      <c r="G150" s="20">
        <v>3.3</v>
      </c>
      <c r="H150" s="20">
        <v>0.6</v>
      </c>
      <c r="I150" s="14">
        <v>19.829999999999998</v>
      </c>
      <c r="J150" s="7">
        <v>99</v>
      </c>
      <c r="K150" s="36"/>
      <c r="L150" s="76"/>
      <c r="M150" s="77"/>
      <c r="N150" s="77"/>
      <c r="O150" s="58"/>
      <c r="P150" s="76"/>
    </row>
    <row r="151" spans="2:16" customFormat="1" x14ac:dyDescent="0.25">
      <c r="B151" s="75"/>
      <c r="C151" s="88" t="s">
        <v>23</v>
      </c>
      <c r="D151" s="88"/>
      <c r="E151" s="21">
        <f>SUM(E145:E150)</f>
        <v>760</v>
      </c>
      <c r="F151" s="22">
        <v>99</v>
      </c>
      <c r="G151" s="23">
        <f>SUM(G145:G150)</f>
        <v>31.45</v>
      </c>
      <c r="H151" s="23">
        <f>SUM(H145:H150)</f>
        <v>23.02</v>
      </c>
      <c r="I151" s="23">
        <f>SUM(I145:I150)</f>
        <v>118.44000000000001</v>
      </c>
      <c r="J151" s="23">
        <f>SUM(J145:J150)</f>
        <v>804.66000000000008</v>
      </c>
      <c r="K151" s="36"/>
      <c r="L151" s="78"/>
      <c r="M151" s="79"/>
      <c r="N151" s="79"/>
      <c r="O151" s="79"/>
      <c r="P151" s="79"/>
    </row>
    <row r="152" spans="2:16" customFormat="1" x14ac:dyDescent="0.25">
      <c r="B152" s="92" t="s">
        <v>103</v>
      </c>
      <c r="C152" s="7" t="s">
        <v>104</v>
      </c>
      <c r="D152" s="13" t="s">
        <v>105</v>
      </c>
      <c r="E152" s="7">
        <v>60</v>
      </c>
      <c r="F152" s="14"/>
      <c r="G152" s="14">
        <v>0.53</v>
      </c>
      <c r="H152" s="14">
        <v>5.0599999999999996</v>
      </c>
      <c r="I152" s="14">
        <v>1.98</v>
      </c>
      <c r="J152" s="14">
        <v>55.61</v>
      </c>
      <c r="K152" s="59"/>
      <c r="L152" s="1"/>
      <c r="M152" s="1"/>
      <c r="N152" s="1"/>
      <c r="O152" s="1"/>
      <c r="P152" s="1"/>
    </row>
    <row r="153" spans="2:16" s="36" customFormat="1" ht="31.5" x14ac:dyDescent="0.25">
      <c r="B153" s="92"/>
      <c r="C153" s="7" t="s">
        <v>50</v>
      </c>
      <c r="D153" s="24" t="s">
        <v>51</v>
      </c>
      <c r="E153" s="7">
        <v>200</v>
      </c>
      <c r="F153" s="8"/>
      <c r="G153" s="20">
        <v>4.0999999999999996</v>
      </c>
      <c r="H153" s="14">
        <v>4.3</v>
      </c>
      <c r="I153" s="14">
        <v>15.2</v>
      </c>
      <c r="J153" s="20">
        <v>115.9</v>
      </c>
    </row>
    <row r="154" spans="2:16" s="36" customFormat="1" x14ac:dyDescent="0.25">
      <c r="B154" s="92"/>
      <c r="C154" s="7"/>
      <c r="D154" s="17" t="s">
        <v>106</v>
      </c>
      <c r="E154" s="31">
        <v>90</v>
      </c>
      <c r="F154" s="34"/>
      <c r="G154" s="26">
        <v>21.57</v>
      </c>
      <c r="H154" s="80">
        <v>9.0500000000000007</v>
      </c>
      <c r="I154" s="26">
        <v>3.46</v>
      </c>
      <c r="J154" s="80">
        <v>163.63999999999999</v>
      </c>
    </row>
    <row r="155" spans="2:16" customFormat="1" ht="31.5" x14ac:dyDescent="0.25">
      <c r="B155" s="92"/>
      <c r="C155" s="7" t="s">
        <v>96</v>
      </c>
      <c r="D155" s="24" t="s">
        <v>128</v>
      </c>
      <c r="E155" s="39">
        <v>155</v>
      </c>
      <c r="F155" s="8"/>
      <c r="G155" s="35">
        <v>3.24</v>
      </c>
      <c r="H155" s="35">
        <v>6.82</v>
      </c>
      <c r="I155" s="35">
        <v>22.25</v>
      </c>
      <c r="J155" s="35">
        <v>163.78</v>
      </c>
      <c r="K155" s="36"/>
      <c r="L155" s="1"/>
      <c r="M155" s="1"/>
      <c r="N155" s="1"/>
      <c r="O155" s="1"/>
      <c r="P155" s="1"/>
    </row>
    <row r="156" spans="2:16" customFormat="1" x14ac:dyDescent="0.25">
      <c r="B156" s="92"/>
      <c r="C156" s="14" t="s">
        <v>19</v>
      </c>
      <c r="D156" s="24" t="s">
        <v>20</v>
      </c>
      <c r="E156" s="7">
        <v>200</v>
      </c>
      <c r="F156" s="8"/>
      <c r="G156" s="14">
        <v>0.16</v>
      </c>
      <c r="H156" s="14">
        <v>0.16</v>
      </c>
      <c r="I156" s="20">
        <v>14.9</v>
      </c>
      <c r="J156" s="14">
        <v>62.69</v>
      </c>
      <c r="K156" s="36"/>
      <c r="L156" s="1"/>
      <c r="M156" s="1"/>
      <c r="N156" s="1"/>
      <c r="O156" s="1"/>
      <c r="P156" s="1"/>
    </row>
    <row r="157" spans="2:16" customFormat="1" x14ac:dyDescent="0.25">
      <c r="B157" s="92"/>
      <c r="C157" s="14"/>
      <c r="D157" s="24" t="s">
        <v>21</v>
      </c>
      <c r="E157" s="7">
        <v>40</v>
      </c>
      <c r="F157" s="8"/>
      <c r="G157" s="14">
        <v>3.16</v>
      </c>
      <c r="H157" s="20">
        <v>0.4</v>
      </c>
      <c r="I157" s="14">
        <v>19.32</v>
      </c>
      <c r="J157" s="7">
        <v>94</v>
      </c>
      <c r="K157" s="36"/>
      <c r="L157" s="1"/>
      <c r="M157" s="1"/>
      <c r="N157" s="1"/>
      <c r="O157" s="1"/>
      <c r="P157" s="1"/>
    </row>
    <row r="158" spans="2:16" customFormat="1" x14ac:dyDescent="0.25">
      <c r="B158" s="92"/>
      <c r="C158" s="14"/>
      <c r="D158" s="24" t="s">
        <v>22</v>
      </c>
      <c r="E158" s="7">
        <v>50</v>
      </c>
      <c r="F158" s="8"/>
      <c r="G158" s="20">
        <v>3.3</v>
      </c>
      <c r="H158" s="20">
        <v>0.6</v>
      </c>
      <c r="I158" s="14">
        <v>19.829999999999998</v>
      </c>
      <c r="J158" s="7">
        <v>99</v>
      </c>
      <c r="K158" s="36"/>
      <c r="L158" s="1"/>
      <c r="M158" s="1"/>
      <c r="N158" s="1"/>
      <c r="O158" s="1"/>
      <c r="P158" s="1"/>
    </row>
    <row r="159" spans="2:16" customFormat="1" x14ac:dyDescent="0.25">
      <c r="B159" s="92"/>
      <c r="C159" s="88" t="s">
        <v>23</v>
      </c>
      <c r="D159" s="88"/>
      <c r="E159" s="21">
        <f>SUM(E152:E158)</f>
        <v>795</v>
      </c>
      <c r="F159" s="22">
        <v>99</v>
      </c>
      <c r="G159" s="23">
        <f>SUM(G152:G158)</f>
        <v>36.059999999999995</v>
      </c>
      <c r="H159" s="23">
        <f>SUM(H152:H158)</f>
        <v>26.39</v>
      </c>
      <c r="I159" s="23">
        <f>SUM(I152:I158)</f>
        <v>96.94</v>
      </c>
      <c r="J159" s="23">
        <f>SUM(J152:J158)</f>
        <v>754.61999999999989</v>
      </c>
      <c r="K159" s="59"/>
      <c r="L159" s="1"/>
      <c r="M159" s="1"/>
      <c r="N159" s="1"/>
      <c r="O159" s="1"/>
      <c r="P159" s="1"/>
    </row>
    <row r="160" spans="2:16" customFormat="1" x14ac:dyDescent="0.25">
      <c r="B160" s="92" t="s">
        <v>107</v>
      </c>
      <c r="C160" s="9" t="s">
        <v>13</v>
      </c>
      <c r="D160" s="10" t="s">
        <v>14</v>
      </c>
      <c r="E160" s="9">
        <v>60</v>
      </c>
      <c r="F160" s="11"/>
      <c r="G160" s="12">
        <v>0.8</v>
      </c>
      <c r="H160" s="12">
        <v>3.0609999999999999</v>
      </c>
      <c r="I160" s="12">
        <v>4.1900000000000004</v>
      </c>
      <c r="J160" s="12">
        <v>47.54</v>
      </c>
      <c r="K160" s="36"/>
      <c r="L160" s="1"/>
      <c r="M160" s="1"/>
      <c r="N160" s="1"/>
      <c r="O160" s="1"/>
      <c r="P160" s="1"/>
    </row>
    <row r="161" spans="2:11" customFormat="1" ht="31.5" x14ac:dyDescent="0.25">
      <c r="B161" s="92"/>
      <c r="C161" s="7" t="s">
        <v>83</v>
      </c>
      <c r="D161" s="24" t="s">
        <v>84</v>
      </c>
      <c r="E161" s="7">
        <v>200</v>
      </c>
      <c r="F161" s="8"/>
      <c r="G161" s="14">
        <v>2.12</v>
      </c>
      <c r="H161" s="20">
        <v>5.3</v>
      </c>
      <c r="I161" s="14">
        <v>14.64</v>
      </c>
      <c r="J161" s="14">
        <v>115.11</v>
      </c>
      <c r="K161" s="36"/>
    </row>
    <row r="162" spans="2:11" customFormat="1" x14ac:dyDescent="0.25">
      <c r="B162" s="92"/>
      <c r="C162" s="42" t="s">
        <v>52</v>
      </c>
      <c r="D162" s="24" t="s">
        <v>108</v>
      </c>
      <c r="E162" s="62">
        <v>90</v>
      </c>
      <c r="F162" s="34"/>
      <c r="G162" s="63">
        <v>13.8</v>
      </c>
      <c r="H162" s="63">
        <v>6.8</v>
      </c>
      <c r="I162" s="63">
        <v>3.64</v>
      </c>
      <c r="J162" s="63">
        <v>121.96</v>
      </c>
      <c r="K162" s="36"/>
    </row>
    <row r="163" spans="2:11" s="41" customFormat="1" x14ac:dyDescent="0.25">
      <c r="B163" s="92"/>
      <c r="C163" s="51" t="s">
        <v>109</v>
      </c>
      <c r="D163" s="38" t="s">
        <v>110</v>
      </c>
      <c r="E163" s="51">
        <v>150</v>
      </c>
      <c r="F163" s="81"/>
      <c r="G163" s="37">
        <v>3.47</v>
      </c>
      <c r="H163" s="37">
        <v>3.45</v>
      </c>
      <c r="I163" s="37">
        <v>31.61</v>
      </c>
      <c r="J163" s="37">
        <v>171.57</v>
      </c>
    </row>
    <row r="164" spans="2:11" customFormat="1" x14ac:dyDescent="0.25">
      <c r="B164" s="92"/>
      <c r="C164" s="31" t="s">
        <v>79</v>
      </c>
      <c r="D164" s="17" t="s">
        <v>80</v>
      </c>
      <c r="E164" s="82">
        <v>200</v>
      </c>
      <c r="F164" s="34"/>
      <c r="G164" s="83">
        <v>0.06</v>
      </c>
      <c r="H164" s="83">
        <v>0.01</v>
      </c>
      <c r="I164" s="83">
        <v>11.19</v>
      </c>
      <c r="J164" s="83">
        <v>46.28</v>
      </c>
      <c r="K164" s="36"/>
    </row>
    <row r="165" spans="2:11" customFormat="1" x14ac:dyDescent="0.25">
      <c r="B165" s="92"/>
      <c r="C165" s="14"/>
      <c r="D165" s="24" t="s">
        <v>21</v>
      </c>
      <c r="E165" s="7">
        <v>40</v>
      </c>
      <c r="F165" s="8"/>
      <c r="G165" s="14">
        <v>3.16</v>
      </c>
      <c r="H165" s="20">
        <v>0.4</v>
      </c>
      <c r="I165" s="14">
        <v>19.32</v>
      </c>
      <c r="J165" s="7">
        <v>94</v>
      </c>
      <c r="K165" s="36"/>
    </row>
    <row r="166" spans="2:11" customFormat="1" x14ac:dyDescent="0.25">
      <c r="B166" s="92"/>
      <c r="C166" s="14"/>
      <c r="D166" s="24" t="s">
        <v>22</v>
      </c>
      <c r="E166" s="7">
        <v>50</v>
      </c>
      <c r="F166" s="8"/>
      <c r="G166" s="20">
        <v>3.3</v>
      </c>
      <c r="H166" s="20">
        <v>0.6</v>
      </c>
      <c r="I166" s="14">
        <v>19.829999999999998</v>
      </c>
      <c r="J166" s="7">
        <v>99</v>
      </c>
      <c r="K166" s="36"/>
    </row>
    <row r="167" spans="2:11" customFormat="1" x14ac:dyDescent="0.25">
      <c r="B167" s="92"/>
      <c r="C167" s="88" t="s">
        <v>23</v>
      </c>
      <c r="D167" s="88"/>
      <c r="E167" s="21">
        <f>SUM(E160:E166)</f>
        <v>790</v>
      </c>
      <c r="F167" s="22">
        <v>99</v>
      </c>
      <c r="G167" s="23">
        <f>SUM(G160:G166)</f>
        <v>26.709999999999997</v>
      </c>
      <c r="H167" s="23">
        <f>SUM(H160:H166)</f>
        <v>19.621000000000002</v>
      </c>
      <c r="I167" s="23">
        <f>SUM(I160:I166)</f>
        <v>104.42</v>
      </c>
      <c r="J167" s="23">
        <f>SUM(J160:J166)</f>
        <v>695.46</v>
      </c>
      <c r="K167" s="59"/>
    </row>
    <row r="168" spans="2:11" customFormat="1" ht="15.75" customHeight="1" x14ac:dyDescent="0.25">
      <c r="B168" s="84"/>
      <c r="C168" s="52"/>
      <c r="D168" s="52"/>
      <c r="E168" s="50"/>
      <c r="F168" s="2"/>
      <c r="G168" s="40"/>
      <c r="H168" s="40"/>
      <c r="I168" s="40"/>
      <c r="J168" s="40"/>
      <c r="K168" s="36"/>
    </row>
    <row r="169" spans="2:11" customFormat="1" x14ac:dyDescent="0.25">
      <c r="B169" s="89"/>
      <c r="C169" s="89"/>
      <c r="D169" s="89"/>
      <c r="E169" s="90" t="s">
        <v>5</v>
      </c>
      <c r="F169" s="2"/>
      <c r="G169" s="90" t="s">
        <v>7</v>
      </c>
      <c r="H169" s="90"/>
      <c r="I169" s="90"/>
      <c r="J169" s="90" t="s">
        <v>8</v>
      </c>
      <c r="K169" s="36"/>
    </row>
    <row r="170" spans="2:11" customFormat="1" x14ac:dyDescent="0.25">
      <c r="B170" s="89"/>
      <c r="C170" s="89"/>
      <c r="D170" s="89"/>
      <c r="E170" s="90"/>
      <c r="F170" s="2"/>
      <c r="G170" s="5" t="s">
        <v>9</v>
      </c>
      <c r="H170" s="5" t="s">
        <v>10</v>
      </c>
      <c r="I170" s="5" t="s">
        <v>11</v>
      </c>
      <c r="J170" s="90"/>
      <c r="K170" s="36"/>
    </row>
    <row r="171" spans="2:11" s="36" customFormat="1" x14ac:dyDescent="0.25">
      <c r="B171" s="91" t="s">
        <v>23</v>
      </c>
      <c r="C171" s="91"/>
      <c r="D171" s="91"/>
      <c r="E171" s="53">
        <f>E19+E26+E33+E41+E49+E57+E74+E65+E82+E90+E97+E104+E112+E120+E128+E136+E144+E151+E159+E167</f>
        <v>16000</v>
      </c>
      <c r="F171" s="53"/>
      <c r="G171" s="53">
        <f>G19+G26+G33+G41+G49+G57+G74+G65+G82+G90+G97+G104+G112+G120+G128+G136+G144+G151+G159+G167</f>
        <v>602.62</v>
      </c>
      <c r="H171" s="53">
        <f>H19+H26+H33+H41+H49+H57+H74+H65+H82+H90+H97+H104+H112+H120+H128+H136+H144+H151+H159+H167</f>
        <v>522.87299999999993</v>
      </c>
      <c r="I171" s="53">
        <f>I19+I26+I33+I41+I49+I57+I74+I65+I82+I90+I97+I104+I112+I120+I128+I136+I144+I151+I159+I167</f>
        <v>2151.2579999999998</v>
      </c>
      <c r="J171" s="53">
        <f>J19+J26+J33+J41+J49+J57+J74+J65+J82+J90+J97+J104+J112+J120+J128+J136+J144+J151+J159+J167</f>
        <v>15563.512999999995</v>
      </c>
    </row>
    <row r="172" spans="2:11" customFormat="1" x14ac:dyDescent="0.25">
      <c r="B172" s="91" t="s">
        <v>111</v>
      </c>
      <c r="C172" s="91"/>
      <c r="D172" s="91"/>
      <c r="E172" s="46">
        <f t="shared" ref="E172:J172" si="0">E171/20</f>
        <v>800</v>
      </c>
      <c r="F172" s="46">
        <f t="shared" si="0"/>
        <v>0</v>
      </c>
      <c r="G172" s="46">
        <f t="shared" si="0"/>
        <v>30.131</v>
      </c>
      <c r="H172" s="46">
        <f t="shared" si="0"/>
        <v>26.143649999999997</v>
      </c>
      <c r="I172" s="46">
        <f t="shared" si="0"/>
        <v>107.56289999999998</v>
      </c>
      <c r="J172" s="46">
        <f t="shared" si="0"/>
        <v>778.17564999999979</v>
      </c>
      <c r="K172" s="36"/>
    </row>
    <row r="173" spans="2:11" customFormat="1" x14ac:dyDescent="0.25">
      <c r="B173" s="91" t="s">
        <v>112</v>
      </c>
      <c r="C173" s="91"/>
      <c r="D173" s="91"/>
      <c r="E173" s="85"/>
      <c r="F173" s="2"/>
      <c r="G173" s="86">
        <f>G172*100/77</f>
        <v>39.131168831168829</v>
      </c>
      <c r="H173" s="86">
        <f>H172*100/79</f>
        <v>33.093227848101264</v>
      </c>
      <c r="I173" s="86">
        <f>I172*100/335</f>
        <v>32.108328358208951</v>
      </c>
      <c r="J173" s="86">
        <f>J172*100/2350</f>
        <v>33.113857446808503</v>
      </c>
      <c r="K173" s="36"/>
    </row>
    <row r="174" spans="2:11" customFormat="1" x14ac:dyDescent="0.25">
      <c r="B174" s="91" t="s">
        <v>113</v>
      </c>
      <c r="C174" s="91"/>
      <c r="D174" s="91"/>
      <c r="E174" s="6"/>
      <c r="F174" s="2"/>
      <c r="G174" s="42">
        <v>77</v>
      </c>
      <c r="H174" s="42">
        <v>79</v>
      </c>
      <c r="I174" s="42">
        <v>335</v>
      </c>
      <c r="J174" s="54">
        <v>2350</v>
      </c>
      <c r="K174" s="36"/>
    </row>
    <row r="175" spans="2:11" customFormat="1" x14ac:dyDescent="0.25">
      <c r="B175" s="1"/>
      <c r="C175" s="3"/>
      <c r="D175" s="3"/>
      <c r="E175" s="3"/>
      <c r="F175" s="2"/>
      <c r="G175" s="3"/>
      <c r="H175" s="3"/>
      <c r="I175" s="3"/>
      <c r="J175" s="3"/>
      <c r="K175" s="59"/>
    </row>
    <row r="176" spans="2:11" customFormat="1" x14ac:dyDescent="0.25">
      <c r="B176" s="1"/>
      <c r="C176" s="87"/>
      <c r="D176" s="87"/>
      <c r="E176" s="3"/>
      <c r="F176" s="2"/>
      <c r="G176" s="3"/>
      <c r="H176" s="3"/>
      <c r="I176" s="3"/>
      <c r="J176" s="3"/>
      <c r="K176" s="36"/>
    </row>
    <row r="177" customFormat="1" ht="15" x14ac:dyDescent="0.25"/>
    <row r="178" customFormat="1" ht="15" x14ac:dyDescent="0.25"/>
    <row r="179" customFormat="1" ht="15" x14ac:dyDescent="0.25"/>
    <row r="180" customFormat="1" ht="15" x14ac:dyDescent="0.25"/>
    <row r="181" customFormat="1" ht="15" x14ac:dyDescent="0.25"/>
    <row r="182" customFormat="1" ht="15" x14ac:dyDescent="0.25"/>
    <row r="183" customFormat="1" ht="15" x14ac:dyDescent="0.25"/>
    <row r="184" customFormat="1" ht="15" x14ac:dyDescent="0.25"/>
  </sheetData>
  <mergeCells count="66">
    <mergeCell ref="G9:I9"/>
    <mergeCell ref="B2:C2"/>
    <mergeCell ref="G2:I2"/>
    <mergeCell ref="G3:J3"/>
    <mergeCell ref="G4:J4"/>
    <mergeCell ref="G5:J5"/>
    <mergeCell ref="B9:B10"/>
    <mergeCell ref="C9:C10"/>
    <mergeCell ref="D9:D10"/>
    <mergeCell ref="E9:E10"/>
    <mergeCell ref="F9:F10"/>
    <mergeCell ref="C97:D97"/>
    <mergeCell ref="B58:B65"/>
    <mergeCell ref="C65:D65"/>
    <mergeCell ref="B34:B41"/>
    <mergeCell ref="C41:D41"/>
    <mergeCell ref="B42:B49"/>
    <mergeCell ref="C49:D49"/>
    <mergeCell ref="B50:B57"/>
    <mergeCell ref="C57:D57"/>
    <mergeCell ref="B83:B90"/>
    <mergeCell ref="C90:D90"/>
    <mergeCell ref="B91:B97"/>
    <mergeCell ref="B171:D171"/>
    <mergeCell ref="B172:D172"/>
    <mergeCell ref="C151:D151"/>
    <mergeCell ref="B152:B159"/>
    <mergeCell ref="C159:D159"/>
    <mergeCell ref="B160:B167"/>
    <mergeCell ref="B137:B143"/>
    <mergeCell ref="C144:D144"/>
    <mergeCell ref="B145:B150"/>
    <mergeCell ref="B98:B104"/>
    <mergeCell ref="C104:D104"/>
    <mergeCell ref="B105:B112"/>
    <mergeCell ref="C112:D112"/>
    <mergeCell ref="B6:J6"/>
    <mergeCell ref="G7:I7"/>
    <mergeCell ref="B66:B74"/>
    <mergeCell ref="C74:D74"/>
    <mergeCell ref="B75:B82"/>
    <mergeCell ref="C82:D82"/>
    <mergeCell ref="J9:J10"/>
    <mergeCell ref="B12:B19"/>
    <mergeCell ref="C19:D19"/>
    <mergeCell ref="B20:B26"/>
    <mergeCell ref="C26:D26"/>
    <mergeCell ref="B27:B33"/>
    <mergeCell ref="C33:D33"/>
    <mergeCell ref="B7:D7"/>
    <mergeCell ref="B8:D8"/>
    <mergeCell ref="H8:I8"/>
    <mergeCell ref="J169:J170"/>
    <mergeCell ref="B174:D174"/>
    <mergeCell ref="B113:B120"/>
    <mergeCell ref="C120:D120"/>
    <mergeCell ref="B121:B128"/>
    <mergeCell ref="C128:D128"/>
    <mergeCell ref="B129:B136"/>
    <mergeCell ref="C136:D136"/>
    <mergeCell ref="B173:D173"/>
    <mergeCell ref="C176:D176"/>
    <mergeCell ref="C167:D167"/>
    <mergeCell ref="B169:D170"/>
    <mergeCell ref="E169:E170"/>
    <mergeCell ref="G169:I1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обед 1-4 Владикавказ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2025-10-01T07:16:59Z</dcterms:modified>
</cp:coreProperties>
</file>